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035" windowHeight="6735" tabRatio="775" activeTab="1"/>
  </bookViews>
  <sheets>
    <sheet name="Mining Zone and State" sheetId="3" r:id="rId1"/>
    <sheet name="Mining State and National" sheetId="10" r:id="rId2"/>
    <sheet name="Sheet4" sheetId="7" state="hidden" r:id="rId3"/>
    <sheet name="Sheet6" sheetId="9" state="hidden" r:id="rId4"/>
  </sheets>
  <calcPr calcId="162913"/>
</workbook>
</file>

<file path=xl/calcChain.xml><?xml version="1.0" encoding="utf-8"?>
<calcChain xmlns="http://schemas.openxmlformats.org/spreadsheetml/2006/main">
  <c r="AR5" i="10" l="1"/>
  <c r="AR6" i="10"/>
  <c r="AR7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E10" i="10"/>
  <c r="E41" i="10" s="1"/>
  <c r="D10" i="10"/>
  <c r="D41" i="10" s="1"/>
  <c r="C10" i="10"/>
  <c r="C41" i="10" s="1"/>
  <c r="B10" i="10"/>
  <c r="B41" i="10" s="1"/>
  <c r="G24" i="3" l="1"/>
  <c r="C266" i="3" l="1"/>
  <c r="C236" i="3"/>
  <c r="C249" i="3"/>
  <c r="C257" i="3"/>
  <c r="C279" i="3"/>
  <c r="C290" i="3"/>
  <c r="C299" i="3"/>
  <c r="C308" i="3"/>
  <c r="C317" i="3"/>
  <c r="C325" i="3"/>
  <c r="C334" i="3"/>
  <c r="C228" i="3"/>
  <c r="C218" i="3"/>
  <c r="C207" i="3"/>
  <c r="C346" i="3" l="1"/>
  <c r="C355" i="3"/>
  <c r="C371" i="3"/>
  <c r="C379" i="3"/>
  <c r="C393" i="3"/>
  <c r="C191" i="3"/>
  <c r="C181" i="3"/>
  <c r="C173" i="3"/>
  <c r="C162" i="3"/>
  <c r="C146" i="3"/>
  <c r="C135" i="3"/>
  <c r="C117" i="3"/>
  <c r="C104" i="3"/>
  <c r="C69" i="3"/>
  <c r="C93" i="3"/>
  <c r="C58" i="3"/>
  <c r="C40" i="3"/>
  <c r="C27" i="3"/>
  <c r="C13" i="3"/>
</calcChain>
</file>

<file path=xl/sharedStrings.xml><?xml version="1.0" encoding="utf-8"?>
<sst xmlns="http://schemas.openxmlformats.org/spreadsheetml/2006/main" count="456" uniqueCount="147">
  <si>
    <t>TOTAL</t>
  </si>
  <si>
    <t>Granite</t>
  </si>
  <si>
    <t>Sand</t>
  </si>
  <si>
    <t>Laterite</t>
  </si>
  <si>
    <t>Lead/Zinc</t>
  </si>
  <si>
    <t>Kaolin</t>
  </si>
  <si>
    <t>Feldspar</t>
  </si>
  <si>
    <t>Lime stone</t>
  </si>
  <si>
    <t>Coal</t>
  </si>
  <si>
    <t>Baryte</t>
  </si>
  <si>
    <t>Limestone</t>
  </si>
  <si>
    <t>Shale</t>
  </si>
  <si>
    <t>Clay</t>
  </si>
  <si>
    <t xml:space="preserve">Clay </t>
  </si>
  <si>
    <t xml:space="preserve">Sand </t>
  </si>
  <si>
    <t>Marble</t>
  </si>
  <si>
    <t>Columbite</t>
  </si>
  <si>
    <t>Iron Ore</t>
  </si>
  <si>
    <t>Dolomite</t>
  </si>
  <si>
    <t>Talc</t>
  </si>
  <si>
    <t>Tin</t>
  </si>
  <si>
    <t>Manganese</t>
  </si>
  <si>
    <t xml:space="preserve">Granite </t>
  </si>
  <si>
    <t>Granite Dust</t>
  </si>
  <si>
    <t>NORTH -CENTRAL ZONE</t>
  </si>
  <si>
    <t xml:space="preserve">MINERAL TYPE </t>
  </si>
  <si>
    <t>NORTH -EASTERN ZONE</t>
  </si>
  <si>
    <t>NORTH- WESTERN ZONE</t>
  </si>
  <si>
    <t>Gypsum</t>
  </si>
  <si>
    <t>SOUTH WESTERN ZONE</t>
  </si>
  <si>
    <t>SOUTH EASTERN ZONE</t>
  </si>
  <si>
    <t>F C T OFFICE</t>
  </si>
  <si>
    <t>S/NO</t>
  </si>
  <si>
    <t>Silica Sand</t>
  </si>
  <si>
    <t>S/N</t>
  </si>
  <si>
    <t>sand</t>
  </si>
  <si>
    <t>Wolframite</t>
  </si>
  <si>
    <t>S/No</t>
  </si>
  <si>
    <t>Barytes</t>
  </si>
  <si>
    <t>Zircon Sand</t>
  </si>
  <si>
    <t>Granite Aggregate</t>
  </si>
  <si>
    <t>Tantalite</t>
  </si>
  <si>
    <t>Mica</t>
  </si>
  <si>
    <t>Granite Aggregates</t>
  </si>
  <si>
    <t>Barite</t>
  </si>
  <si>
    <t>Granite Block(m3)</t>
  </si>
  <si>
    <t>Amethyst</t>
  </si>
  <si>
    <t>Tin Ore(Cassiterite)</t>
  </si>
  <si>
    <t>Tourmaline</t>
  </si>
  <si>
    <t xml:space="preserve">Coal </t>
  </si>
  <si>
    <t>Seaman Mining Const. Ltd</t>
  </si>
  <si>
    <t>Hapel Nig. Ltd</t>
  </si>
  <si>
    <t>Golden Trade Ltd</t>
  </si>
  <si>
    <t>Coltan</t>
  </si>
  <si>
    <t>Basalt</t>
  </si>
  <si>
    <t>Aquamarine</t>
  </si>
  <si>
    <t>Bentonite</t>
  </si>
  <si>
    <t>PRODUCTION FIGURES(TONS)</t>
  </si>
  <si>
    <r>
      <t>Granite Block(m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)</t>
    </r>
  </si>
  <si>
    <r>
      <t>Granite (Block) M</t>
    </r>
    <r>
      <rPr>
        <vertAlign val="superscript"/>
        <sz val="14"/>
        <color theme="1"/>
        <rFont val="Calibri"/>
        <family val="2"/>
        <scheme val="minor"/>
      </rPr>
      <t>3</t>
    </r>
  </si>
  <si>
    <t xml:space="preserve">Gold  </t>
  </si>
  <si>
    <t xml:space="preserve">Gold </t>
  </si>
  <si>
    <t>Gold</t>
  </si>
  <si>
    <t>Topaz</t>
  </si>
  <si>
    <t>Sapphire</t>
  </si>
  <si>
    <t>Zircon</t>
  </si>
  <si>
    <t>Beryl Ore</t>
  </si>
  <si>
    <t>MINERAL PRODUCTION  2016 FOR BENUE STATE</t>
  </si>
  <si>
    <t>MINERAL PRODUCTION 2016 FOR KOGI</t>
  </si>
  <si>
    <t xml:space="preserve"> MINERAL PRODUCTION 2016 FOR KWARA STATE</t>
  </si>
  <si>
    <t xml:space="preserve"> MINERAL PRODUCTION 2016 FOR NASARAWA STATE</t>
  </si>
  <si>
    <t xml:space="preserve"> MINERAL PRODUCTION 2016 FOR NIGER STATE</t>
  </si>
  <si>
    <t>MINERAL PRODUCTION 2016 FOR PLATEAU STATE</t>
  </si>
  <si>
    <t xml:space="preserve"> MINERAL PRODUCTION 2016 FOR ADAMAWA STATE</t>
  </si>
  <si>
    <t>MINERAL PRODUCTION 2016 FOR BAUCHI STATE</t>
  </si>
  <si>
    <t xml:space="preserve"> MINERAL PRODUCTION 2016 FOR BORNO STATE</t>
  </si>
  <si>
    <t xml:space="preserve"> MINERAL PRODUCTION 2016 FOR GOMBE STATE</t>
  </si>
  <si>
    <t>MINERAL PRODUCTION 2016 FOR TARABA STATE</t>
  </si>
  <si>
    <t xml:space="preserve"> MINERAL PRODUCTION 2016  FOR YOBE STATE</t>
  </si>
  <si>
    <t xml:space="preserve"> MINERAL PRODUCTION 2016 FOR JIGAWA STATE</t>
  </si>
  <si>
    <t xml:space="preserve"> MINERAL PRODUCTION 2016 FOR KADUNA STATE</t>
  </si>
  <si>
    <t xml:space="preserve"> MINERAL PRODUCTION  2016 FOR KANO</t>
  </si>
  <si>
    <t xml:space="preserve"> MINERAL PRODUCTION 2016 FOR KEBBI STATE</t>
  </si>
  <si>
    <t xml:space="preserve"> MINERAL PRODUCTION 2016 FOR SOKOTO STATE</t>
  </si>
  <si>
    <t xml:space="preserve"> MINERAL PRODUCTION  2016 FOR KATSINA</t>
  </si>
  <si>
    <t xml:space="preserve"> MINERAL PRODUCTION 2016 FOR ZAMFARA STATE</t>
  </si>
  <si>
    <t>MINERAL PRODUCTION 2016 FOR EKITI STATE</t>
  </si>
  <si>
    <t xml:space="preserve"> MINERAL PRODUCTION 2016 FOR LAGOS STATE</t>
  </si>
  <si>
    <t>MINERAL PRODUCTION 2016 FOR OGUN STATE</t>
  </si>
  <si>
    <t>MINERAL PRODUCTION 2016 FOR ONDO STATE</t>
  </si>
  <si>
    <t xml:space="preserve"> MINERAL PRODUCTION 2016 FOR OSUN STATE</t>
  </si>
  <si>
    <t xml:space="preserve"> MINERAL PRODUCTION 2015 FOR OYO STATE</t>
  </si>
  <si>
    <t xml:space="preserve"> MINERAL PRODUCTION 2016 FOR ABIA STATE</t>
  </si>
  <si>
    <t xml:space="preserve"> MINERAL PRODUCTION 2016 FOR ANAMBRA STATE</t>
  </si>
  <si>
    <t xml:space="preserve"> MINERAL PRODUCTION 2016 FOR EBONYI STATE</t>
  </si>
  <si>
    <t xml:space="preserve"> MINERAL PRODUCTION 2016 FOR ENUGU STATE</t>
  </si>
  <si>
    <t xml:space="preserve"> MINERAL PRODUCTION  2016   FOR IMO STATE</t>
  </si>
  <si>
    <t>MINERAL PRODUCTION  2016 FOR AKWA IBOM STATE</t>
  </si>
  <si>
    <t xml:space="preserve"> MINERAL PRODUCTION 2016 FOR BAYELSA STATE</t>
  </si>
  <si>
    <t xml:space="preserve"> MINERAL PRODUCTION 2016 FOR CROSS RIVER STATE</t>
  </si>
  <si>
    <t xml:space="preserve"> MINERAL PRODUCTION 2016 FOR DELTA STATE</t>
  </si>
  <si>
    <t>MINERAL PRODUCTION 2016 FOR EDO STATE</t>
  </si>
  <si>
    <t xml:space="preserve"> MINERAL PRODUCTION 2016 FOR RIVERS STATE</t>
  </si>
  <si>
    <t xml:space="preserve"> MINERAL PRODUCTION 2016 FOR FCT </t>
  </si>
  <si>
    <t>Sand Stone</t>
  </si>
  <si>
    <t>Quartz</t>
  </si>
  <si>
    <t xml:space="preserve">Garnet </t>
  </si>
  <si>
    <t>Abia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</si>
  <si>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</si>
  <si>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</si>
  <si>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</si>
  <si>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</si>
  <si>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</si>
  <si>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</si>
  <si>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</si>
  <si>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</si>
  <si>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</si>
  <si>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</si>
  <si>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</si>
  <si>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</si>
  <si>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</si>
  <si>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</si>
  <si>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</si>
  <si>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</si>
  <si>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</si>
  <si>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</si>
  <si>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</si>
  <si>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</si>
  <si>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</si>
  <si>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</si>
  <si>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</si>
  <si>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</si>
  <si>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</si>
  <si>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</si>
  <si>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</si>
  <si>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</si>
  <si>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</si>
  <si>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</si>
  <si>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</si>
  <si>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</si>
  <si>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</si>
  <si>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</si>
  <si>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</si>
  <si>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</si>
  <si>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National</t>
  </si>
  <si>
    <t>SOUTH SOUTH  ZONE</t>
  </si>
  <si>
    <t>2016 Mining and Quarrying (Solid Minerals ) PRODUCTION Data (OUTPUT IN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</si>
</sst>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#,##0.000"/>
    <numFmt numFmtId="165" formatCode="#,##0.0000"/>
    <numFmt numFmtId="166" formatCode="#,##0.00000"/>
    <numFmt numFmtId="167" formatCode="#,##0.000000"/>
    <numFmt numFmtId="168" formatCode="#,##0.0000000"/>
    <numFmt numFmtId="169" formatCode="#,##0.00000000"/>
    <numFmt numFmtId="174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* #,##0.000000_);_(* \(#,##0.000000\);_(* &quot;-&quot;??_);_(@_)"/>
    <numFmt numFmtId="179" formatCode="_(* #,##0.0_);_(* \(#,##0.0\);_(* &quot;-&quot;??_);_(@_)"/>
    <numFmt numFmtId="180" formatCode="_(* #,##0.0000000_);_(* \(#,##0.00000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vertAlign val="superscript"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u/>
      <sz val="14"/>
      <color theme="1"/>
      <name val="Arial Black"/>
      <family val="2"/>
    </font>
    <font>
      <sz val="14"/>
      <color theme="1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orbel"/>
      <family val="2"/>
    </font>
    <font>
      <b/>
      <sz val="12"/>
      <color theme="0"/>
      <name val="Corbel"/>
      <family val="2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/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/>
    <xf numFmtId="0" fontId="0" fillId="0" borderId="6" xfId="0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0" xfId="0" applyFont="1"/>
    <xf numFmtId="164" fontId="0" fillId="0" borderId="1" xfId="0" applyNumberFormat="1" applyBorder="1"/>
    <xf numFmtId="164" fontId="0" fillId="0" borderId="0" xfId="0" applyNumberFormat="1" applyBorder="1" applyAlignment="1">
      <alignment wrapText="1"/>
    </xf>
    <xf numFmtId="0" fontId="5" fillId="0" borderId="0" xfId="0" applyFont="1"/>
    <xf numFmtId="0" fontId="5" fillId="0" borderId="0" xfId="0" applyFont="1" applyBorder="1"/>
    <xf numFmtId="4" fontId="7" fillId="0" borderId="0" xfId="0" applyNumberFormat="1" applyFont="1" applyBorder="1"/>
    <xf numFmtId="0" fontId="5" fillId="0" borderId="1" xfId="0" applyFont="1" applyBorder="1"/>
    <xf numFmtId="0" fontId="7" fillId="0" borderId="0" xfId="0" applyFont="1" applyBorder="1"/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5" xfId="0" applyFont="1" applyFill="1" applyBorder="1"/>
    <xf numFmtId="0" fontId="5" fillId="0" borderId="0" xfId="0" applyFont="1" applyFill="1" applyBorder="1"/>
    <xf numFmtId="4" fontId="7" fillId="0" borderId="0" xfId="0" applyNumberFormat="1" applyFont="1"/>
    <xf numFmtId="0" fontId="5" fillId="0" borderId="2" xfId="0" applyFont="1" applyBorder="1"/>
    <xf numFmtId="0" fontId="7" fillId="0" borderId="4" xfId="0" applyFont="1" applyBorder="1"/>
    <xf numFmtId="0" fontId="5" fillId="0" borderId="3" xfId="0" applyFont="1" applyBorder="1"/>
    <xf numFmtId="0" fontId="5" fillId="0" borderId="4" xfId="0" applyFont="1" applyBorder="1"/>
    <xf numFmtId="4" fontId="7" fillId="0" borderId="0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left"/>
    </xf>
    <xf numFmtId="4" fontId="5" fillId="0" borderId="0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5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5" fillId="0" borderId="2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left"/>
    </xf>
    <xf numFmtId="4" fontId="5" fillId="0" borderId="0" xfId="0" applyNumberFormat="1" applyFont="1"/>
    <xf numFmtId="164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/>
    </xf>
    <xf numFmtId="168" fontId="5" fillId="0" borderId="1" xfId="0" applyNumberFormat="1" applyFont="1" applyBorder="1" applyAlignment="1">
      <alignment horizontal="left"/>
    </xf>
    <xf numFmtId="169" fontId="5" fillId="0" borderId="1" xfId="0" applyNumberFormat="1" applyFont="1" applyBorder="1" applyAlignment="1">
      <alignment horizontal="left"/>
    </xf>
    <xf numFmtId="0" fontId="10" fillId="0" borderId="0" xfId="0" applyFont="1"/>
    <xf numFmtId="4" fontId="11" fillId="0" borderId="0" xfId="0" applyNumberFormat="1" applyFont="1" applyBorder="1"/>
    <xf numFmtId="0" fontId="8" fillId="0" borderId="0" xfId="0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 applyBorder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3" fillId="0" borderId="0" xfId="0" applyFont="1" applyBorder="1"/>
    <xf numFmtId="4" fontId="11" fillId="0" borderId="0" xfId="0" applyNumberFormat="1" applyFont="1"/>
    <xf numFmtId="4" fontId="11" fillId="0" borderId="0" xfId="0" applyNumberFormat="1" applyFont="1" applyAlignment="1">
      <alignment horizontal="left"/>
    </xf>
    <xf numFmtId="4" fontId="13" fillId="0" borderId="0" xfId="0" applyNumberFormat="1" applyFont="1" applyBorder="1" applyAlignment="1">
      <alignment horizontal="left"/>
    </xf>
    <xf numFmtId="0" fontId="14" fillId="0" borderId="0" xfId="0" applyFont="1" applyBorder="1"/>
    <xf numFmtId="4" fontId="10" fillId="0" borderId="0" xfId="0" applyNumberFormat="1" applyFont="1"/>
    <xf numFmtId="0" fontId="15" fillId="0" borderId="0" xfId="0" applyFont="1"/>
    <xf numFmtId="4" fontId="13" fillId="0" borderId="0" xfId="0" applyNumberFormat="1" applyFont="1" applyAlignment="1">
      <alignment horizontal="left"/>
    </xf>
    <xf numFmtId="0" fontId="10" fillId="0" borderId="0" xfId="0" applyFont="1" applyBorder="1"/>
    <xf numFmtId="4" fontId="10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1" xfId="0" applyFont="1" applyFill="1" applyBorder="1"/>
    <xf numFmtId="43" fontId="21" fillId="3" borderId="1" xfId="1" applyNumberFormat="1" applyFont="1" applyFill="1" applyBorder="1"/>
    <xf numFmtId="43" fontId="0" fillId="0" borderId="0" xfId="1" applyFont="1"/>
    <xf numFmtId="43" fontId="19" fillId="3" borderId="0" xfId="1" applyNumberFormat="1" applyFont="1" applyFill="1"/>
    <xf numFmtId="0" fontId="18" fillId="4" borderId="0" xfId="0" applyFont="1" applyFill="1"/>
    <xf numFmtId="0" fontId="0" fillId="4" borderId="0" xfId="0" applyFill="1"/>
    <xf numFmtId="0" fontId="22" fillId="4" borderId="0" xfId="0" applyFont="1" applyFill="1"/>
    <xf numFmtId="0" fontId="7" fillId="4" borderId="0" xfId="0" applyFont="1" applyFill="1"/>
    <xf numFmtId="174" fontId="0" fillId="0" borderId="0" xfId="1" applyNumberFormat="1" applyFont="1"/>
    <xf numFmtId="176" fontId="0" fillId="0" borderId="0" xfId="1" applyNumberFormat="1" applyFont="1"/>
    <xf numFmtId="177" fontId="0" fillId="0" borderId="0" xfId="1" applyNumberFormat="1" applyFont="1"/>
    <xf numFmtId="178" fontId="0" fillId="0" borderId="0" xfId="1" applyNumberFormat="1" applyFont="1"/>
    <xf numFmtId="174" fontId="19" fillId="3" borderId="0" xfId="1" applyNumberFormat="1" applyFont="1" applyFill="1"/>
    <xf numFmtId="176" fontId="19" fillId="3" borderId="0" xfId="1" applyNumberFormat="1" applyFont="1" applyFill="1"/>
    <xf numFmtId="177" fontId="19" fillId="3" borderId="0" xfId="1" applyNumberFormat="1" applyFont="1" applyFill="1"/>
    <xf numFmtId="178" fontId="19" fillId="3" borderId="0" xfId="1" applyNumberFormat="1" applyFont="1" applyFill="1"/>
    <xf numFmtId="179" fontId="0" fillId="0" borderId="0" xfId="1" applyNumberFormat="1" applyFont="1"/>
    <xf numFmtId="43" fontId="0" fillId="0" borderId="0" xfId="1" applyNumberFormat="1" applyFont="1"/>
    <xf numFmtId="43" fontId="17" fillId="0" borderId="0" xfId="1" applyNumberFormat="1" applyFont="1"/>
    <xf numFmtId="180" fontId="0" fillId="0" borderId="0" xfId="1" applyNumberFormat="1" applyFont="1"/>
    <xf numFmtId="179" fontId="19" fillId="3" borderId="0" xfId="1" applyNumberFormat="1" applyFont="1" applyFill="1"/>
    <xf numFmtId="180" fontId="19" fillId="3" borderId="0" xfId="1" applyNumberFormat="1" applyFont="1" applyFill="1"/>
    <xf numFmtId="43" fontId="18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8"/>
  <sheetViews>
    <sheetView topLeftCell="A93" zoomScale="90" zoomScaleNormal="90" workbookViewId="0">
      <selection activeCell="A4" sqref="A4:C93"/>
    </sheetView>
  </sheetViews>
  <sheetFormatPr defaultRowHeight="15" x14ac:dyDescent="0.25"/>
  <cols>
    <col min="1" max="1" width="5.140625" customWidth="1"/>
    <col min="2" max="2" width="27.42578125" customWidth="1"/>
    <col min="3" max="3" width="47.85546875" style="5" customWidth="1"/>
    <col min="4" max="6" width="6.28515625" customWidth="1"/>
    <col min="7" max="7" width="11" bestFit="1" customWidth="1"/>
    <col min="8" max="15" width="6.28515625" customWidth="1"/>
  </cols>
  <sheetData>
    <row r="1" spans="1:20" s="5" customFormat="1" ht="22.5" x14ac:dyDescent="0.45">
      <c r="A1" s="70"/>
      <c r="B1" s="70"/>
      <c r="C1" s="70"/>
    </row>
    <row r="2" spans="1:20" s="5" customFormat="1" ht="20.25" x14ac:dyDescent="0.4">
      <c r="A2" s="102" t="s">
        <v>146</v>
      </c>
      <c r="B2" s="72"/>
    </row>
    <row r="3" spans="1:20" ht="22.5" x14ac:dyDescent="0.45">
      <c r="A3" s="70"/>
      <c r="B3" s="70"/>
      <c r="C3" s="71"/>
      <c r="D3" s="38"/>
      <c r="E3" s="3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2.5" x14ac:dyDescent="0.45">
      <c r="A4" s="74"/>
      <c r="B4" s="71" t="s">
        <v>24</v>
      </c>
      <c r="C4" s="79"/>
      <c r="D4" s="39"/>
      <c r="E4" s="3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8.75" x14ac:dyDescent="0.3">
      <c r="A5" s="38"/>
      <c r="B5" s="39"/>
      <c r="C5" s="39"/>
      <c r="D5" s="39"/>
      <c r="E5" s="3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2.5" x14ac:dyDescent="0.45">
      <c r="A6" s="74" t="s">
        <v>67</v>
      </c>
      <c r="B6" s="75"/>
      <c r="C6" s="75"/>
      <c r="D6" s="39"/>
      <c r="E6" s="3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8.75" x14ac:dyDescent="0.3">
      <c r="A7" s="38"/>
      <c r="B7" s="39"/>
      <c r="C7" s="39"/>
      <c r="D7" s="39"/>
      <c r="E7" s="3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8.75" x14ac:dyDescent="0.3">
      <c r="A8" s="41" t="s">
        <v>32</v>
      </c>
      <c r="B8" s="32" t="s">
        <v>25</v>
      </c>
      <c r="C8" s="56" t="s">
        <v>57</v>
      </c>
      <c r="D8" s="35"/>
      <c r="E8" s="3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8.75" x14ac:dyDescent="0.3">
      <c r="A9" s="41">
        <v>1</v>
      </c>
      <c r="B9" s="41" t="s">
        <v>7</v>
      </c>
      <c r="C9" s="55">
        <v>1353679.46</v>
      </c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8.75" x14ac:dyDescent="0.3">
      <c r="A10" s="41">
        <v>2</v>
      </c>
      <c r="B10" s="41" t="s">
        <v>3</v>
      </c>
      <c r="C10" s="55">
        <v>253731.56</v>
      </c>
      <c r="D10" s="38"/>
      <c r="E10" s="3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8.75" x14ac:dyDescent="0.3">
      <c r="A11" s="41">
        <v>3</v>
      </c>
      <c r="B11" s="41" t="s">
        <v>1</v>
      </c>
      <c r="C11" s="55">
        <v>137655.08000000002</v>
      </c>
      <c r="D11" s="38"/>
      <c r="E11" s="3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8.75" x14ac:dyDescent="0.3">
      <c r="A12" s="41">
        <v>4</v>
      </c>
      <c r="B12" s="41" t="s">
        <v>2</v>
      </c>
      <c r="C12" s="55">
        <v>15136.3</v>
      </c>
      <c r="D12" s="38"/>
      <c r="E12" s="3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8.75" x14ac:dyDescent="0.3">
      <c r="A13" s="41"/>
      <c r="B13" s="32" t="s">
        <v>0</v>
      </c>
      <c r="C13" s="30">
        <f>SUM(C9:C12)</f>
        <v>1760202.4000000001</v>
      </c>
      <c r="D13" s="38"/>
      <c r="E13" s="3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8.75" x14ac:dyDescent="0.3">
      <c r="A14" s="38"/>
      <c r="B14" s="38"/>
      <c r="C14" s="57"/>
      <c r="D14" s="38"/>
      <c r="E14" s="3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8.75" x14ac:dyDescent="0.3">
      <c r="A15" s="38"/>
      <c r="B15" s="42"/>
      <c r="C15" s="52"/>
      <c r="D15" s="39"/>
      <c r="E15" s="3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2.5" x14ac:dyDescent="0.45">
      <c r="A16" s="76" t="s">
        <v>68</v>
      </c>
      <c r="B16" s="76"/>
      <c r="C16" s="77"/>
      <c r="D16" s="39"/>
      <c r="E16" s="3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38"/>
      <c r="B17" s="39"/>
      <c r="C17" s="54"/>
      <c r="D17" s="39"/>
      <c r="E17" s="3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8.75" x14ac:dyDescent="0.3">
      <c r="A18" s="41" t="s">
        <v>32</v>
      </c>
      <c r="B18" s="32" t="s">
        <v>25</v>
      </c>
      <c r="C18" s="30" t="s">
        <v>57</v>
      </c>
      <c r="D18" s="35"/>
      <c r="E18" s="3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8.75" x14ac:dyDescent="0.3">
      <c r="A19" s="41">
        <v>1</v>
      </c>
      <c r="B19" s="41" t="s">
        <v>3</v>
      </c>
      <c r="C19" s="55">
        <v>740356.02800000005</v>
      </c>
      <c r="D19" s="38"/>
      <c r="E19" s="3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8.75" x14ac:dyDescent="0.3">
      <c r="A20" s="41">
        <v>2</v>
      </c>
      <c r="B20" s="41" t="s">
        <v>10</v>
      </c>
      <c r="C20" s="55">
        <v>9465009.2439999972</v>
      </c>
      <c r="D20" s="38"/>
      <c r="E20" s="3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8.75" x14ac:dyDescent="0.3">
      <c r="A21" s="41">
        <v>3</v>
      </c>
      <c r="B21" s="41" t="s">
        <v>1</v>
      </c>
      <c r="C21" s="55">
        <v>14195.68</v>
      </c>
      <c r="D21" s="38"/>
      <c r="E21" s="3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5" customFormat="1" ht="18.75" x14ac:dyDescent="0.3">
      <c r="A22" s="41">
        <v>4</v>
      </c>
      <c r="B22" s="41" t="s">
        <v>2</v>
      </c>
      <c r="C22" s="55">
        <v>27662.5</v>
      </c>
      <c r="D22" s="38"/>
      <c r="E22" s="38"/>
    </row>
    <row r="23" spans="1:20" ht="18.75" x14ac:dyDescent="0.3">
      <c r="A23" s="41">
        <v>5</v>
      </c>
      <c r="B23" s="41" t="s">
        <v>12</v>
      </c>
      <c r="C23" s="55">
        <v>1568195.4939999999</v>
      </c>
      <c r="D23" s="38"/>
      <c r="E23" s="3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8.75" x14ac:dyDescent="0.3">
      <c r="A24" s="43">
        <v>6</v>
      </c>
      <c r="B24" s="41" t="s">
        <v>8</v>
      </c>
      <c r="C24" s="55">
        <v>911764.18700000003</v>
      </c>
      <c r="D24" s="38"/>
      <c r="E24" s="38"/>
      <c r="F24" s="5"/>
      <c r="G24" s="7">
        <f>C24+C54+C132+G1</f>
        <v>989155.45400000003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8.75" x14ac:dyDescent="0.3">
      <c r="A25" s="41">
        <v>7</v>
      </c>
      <c r="B25" s="41" t="s">
        <v>6</v>
      </c>
      <c r="C25" s="55">
        <v>12110.52</v>
      </c>
      <c r="D25" s="38"/>
      <c r="E25" s="3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8.75" x14ac:dyDescent="0.3">
      <c r="A26" s="41">
        <v>8</v>
      </c>
      <c r="B26" s="41" t="s">
        <v>42</v>
      </c>
      <c r="C26" s="55">
        <v>25</v>
      </c>
      <c r="D26" s="38"/>
      <c r="E26" s="3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8.75" x14ac:dyDescent="0.3">
      <c r="A27" s="32"/>
      <c r="B27" s="32" t="s">
        <v>0</v>
      </c>
      <c r="C27" s="30">
        <f>SUM(C19:C26)</f>
        <v>12739318.652999999</v>
      </c>
      <c r="D27" s="38"/>
      <c r="E27" s="3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8.75" x14ac:dyDescent="0.3">
      <c r="A28" s="38"/>
      <c r="B28" s="35"/>
      <c r="C28" s="53"/>
      <c r="D28" s="38"/>
      <c r="E28" s="3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2.5" x14ac:dyDescent="0.45">
      <c r="A29" s="76" t="s">
        <v>69</v>
      </c>
      <c r="B29" s="76"/>
      <c r="C29" s="77"/>
      <c r="D29" s="39"/>
      <c r="E29" s="3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8.75" x14ac:dyDescent="0.3">
      <c r="A30" s="38"/>
      <c r="B30" s="42"/>
      <c r="C30" s="52"/>
      <c r="D30" s="39"/>
      <c r="E30" s="3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8.75" x14ac:dyDescent="0.3">
      <c r="A31" s="38"/>
      <c r="B31" s="42"/>
      <c r="C31" s="52"/>
      <c r="D31" s="39"/>
      <c r="E31" s="3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8.75" x14ac:dyDescent="0.3">
      <c r="A32" s="41" t="s">
        <v>32</v>
      </c>
      <c r="B32" s="32" t="s">
        <v>25</v>
      </c>
      <c r="C32" s="30" t="s">
        <v>57</v>
      </c>
      <c r="D32" s="38"/>
      <c r="E32" s="3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8.75" x14ac:dyDescent="0.3">
      <c r="A33" s="41">
        <v>1</v>
      </c>
      <c r="B33" s="41" t="s">
        <v>1</v>
      </c>
      <c r="C33" s="55">
        <v>42200.05</v>
      </c>
      <c r="D33" s="38"/>
      <c r="E33" s="3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s="5" customFormat="1" ht="18.75" x14ac:dyDescent="0.3">
      <c r="A34" s="41">
        <v>2</v>
      </c>
      <c r="B34" s="41" t="s">
        <v>23</v>
      </c>
      <c r="C34" s="55">
        <v>800</v>
      </c>
      <c r="D34" s="38"/>
      <c r="E34" s="38"/>
    </row>
    <row r="35" spans="1:20" ht="18.75" x14ac:dyDescent="0.3">
      <c r="A35" s="41">
        <v>3</v>
      </c>
      <c r="B35" s="41" t="s">
        <v>3</v>
      </c>
      <c r="C35" s="55">
        <v>4500</v>
      </c>
      <c r="D35" s="38"/>
      <c r="E35" s="3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8.75" x14ac:dyDescent="0.3">
      <c r="A36" s="41">
        <v>4</v>
      </c>
      <c r="B36" s="41" t="s">
        <v>2</v>
      </c>
      <c r="C36" s="55">
        <v>7875</v>
      </c>
      <c r="D36" s="38"/>
      <c r="E36" s="3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5" customFormat="1" ht="18.75" x14ac:dyDescent="0.3">
      <c r="A37" s="41">
        <v>5</v>
      </c>
      <c r="B37" s="41" t="s">
        <v>15</v>
      </c>
      <c r="C37" s="55">
        <v>2066.66</v>
      </c>
      <c r="D37" s="38"/>
      <c r="E37" s="38"/>
    </row>
    <row r="38" spans="1:20" s="5" customFormat="1" ht="18.75" x14ac:dyDescent="0.3">
      <c r="A38" s="41">
        <v>6</v>
      </c>
      <c r="B38" s="41" t="s">
        <v>20</v>
      </c>
      <c r="C38" s="55">
        <v>1</v>
      </c>
      <c r="D38" s="38"/>
      <c r="E38" s="38"/>
    </row>
    <row r="39" spans="1:20" s="5" customFormat="1" ht="18.75" x14ac:dyDescent="0.3">
      <c r="A39" s="41">
        <v>7</v>
      </c>
      <c r="B39" s="41" t="s">
        <v>16</v>
      </c>
      <c r="C39" s="55">
        <v>1.04</v>
      </c>
      <c r="D39" s="38"/>
      <c r="E39" s="38"/>
    </row>
    <row r="40" spans="1:20" ht="18.75" x14ac:dyDescent="0.3">
      <c r="A40" s="32"/>
      <c r="B40" s="32" t="s">
        <v>0</v>
      </c>
      <c r="C40" s="30">
        <f>SUM(C33:C39)</f>
        <v>57443.750000000007</v>
      </c>
      <c r="D40" s="38"/>
      <c r="E40" s="3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8.75" x14ac:dyDescent="0.3">
      <c r="A41" s="38"/>
      <c r="B41" s="38"/>
      <c r="C41" s="57"/>
      <c r="D41" s="38"/>
      <c r="E41" s="3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8.75" x14ac:dyDescent="0.3">
      <c r="A42" s="38"/>
      <c r="B42" s="39"/>
      <c r="C42" s="54"/>
      <c r="D42" s="39"/>
      <c r="E42" s="3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22.5" x14ac:dyDescent="0.45">
      <c r="A43" s="76" t="s">
        <v>70</v>
      </c>
      <c r="B43" s="76"/>
      <c r="C43" s="77"/>
      <c r="D43" s="39"/>
      <c r="E43" s="3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8.75" x14ac:dyDescent="0.3">
      <c r="A44" s="38"/>
      <c r="B44" s="42"/>
      <c r="C44" s="52"/>
      <c r="D44" s="39"/>
      <c r="E44" s="3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8.75" x14ac:dyDescent="0.3">
      <c r="A45" s="41" t="s">
        <v>32</v>
      </c>
      <c r="B45" s="32" t="s">
        <v>25</v>
      </c>
      <c r="C45" s="30" t="s">
        <v>57</v>
      </c>
      <c r="D45" s="38"/>
      <c r="E45" s="3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s="5" customFormat="1" ht="18.75" x14ac:dyDescent="0.3">
      <c r="A46" s="41">
        <v>1</v>
      </c>
      <c r="B46" s="41" t="s">
        <v>1</v>
      </c>
      <c r="C46" s="55">
        <v>21642.19</v>
      </c>
      <c r="D46" s="38"/>
      <c r="E46" s="38"/>
    </row>
    <row r="47" spans="1:20" s="5" customFormat="1" ht="18.75" x14ac:dyDescent="0.3">
      <c r="A47" s="41">
        <v>2</v>
      </c>
      <c r="B47" s="41" t="s">
        <v>23</v>
      </c>
      <c r="C47" s="55">
        <v>9394.6299999999992</v>
      </c>
      <c r="D47" s="38"/>
      <c r="E47" s="38"/>
    </row>
    <row r="48" spans="1:20" s="5" customFormat="1" ht="18.75" x14ac:dyDescent="0.3">
      <c r="A48" s="41">
        <v>3</v>
      </c>
      <c r="B48" s="41" t="s">
        <v>45</v>
      </c>
      <c r="C48" s="55">
        <v>1853.5</v>
      </c>
      <c r="D48" s="38"/>
      <c r="E48" s="38"/>
    </row>
    <row r="49" spans="1:20" s="5" customFormat="1" ht="18.75" x14ac:dyDescent="0.3">
      <c r="A49" s="41">
        <v>4</v>
      </c>
      <c r="B49" s="41" t="s">
        <v>2</v>
      </c>
      <c r="C49" s="55">
        <v>6625</v>
      </c>
      <c r="D49" s="38"/>
      <c r="E49" s="38"/>
    </row>
    <row r="50" spans="1:20" ht="18.75" x14ac:dyDescent="0.3">
      <c r="A50" s="41">
        <v>5</v>
      </c>
      <c r="B50" s="41" t="s">
        <v>3</v>
      </c>
      <c r="C50" s="55">
        <v>25590</v>
      </c>
      <c r="D50" s="35"/>
      <c r="E50" s="38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8.75" x14ac:dyDescent="0.3">
      <c r="A51" s="41">
        <v>6</v>
      </c>
      <c r="B51" s="41" t="s">
        <v>15</v>
      </c>
      <c r="C51" s="55">
        <v>6466.69</v>
      </c>
      <c r="D51" s="35"/>
      <c r="E51" s="3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8.75" x14ac:dyDescent="0.3">
      <c r="A52" s="41">
        <v>7</v>
      </c>
      <c r="B52" s="41" t="s">
        <v>4</v>
      </c>
      <c r="C52" s="55">
        <v>167</v>
      </c>
      <c r="D52" s="35"/>
      <c r="E52" s="3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8.75" x14ac:dyDescent="0.3">
      <c r="A53" s="41">
        <v>9</v>
      </c>
      <c r="B53" s="41" t="s">
        <v>9</v>
      </c>
      <c r="C53" s="55">
        <v>472.041</v>
      </c>
      <c r="D53" s="38"/>
      <c r="E53" s="3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8.75" x14ac:dyDescent="0.3">
      <c r="A54" s="41">
        <v>10</v>
      </c>
      <c r="B54" s="41" t="s">
        <v>49</v>
      </c>
      <c r="C54" s="55">
        <v>26.667000000000002</v>
      </c>
      <c r="D54" s="38"/>
      <c r="E54" s="3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s="5" customFormat="1" ht="18.75" x14ac:dyDescent="0.3">
      <c r="A55" s="41">
        <v>11</v>
      </c>
      <c r="B55" s="41" t="s">
        <v>16</v>
      </c>
      <c r="C55" s="55">
        <v>131.565</v>
      </c>
      <c r="D55" s="38"/>
      <c r="E55" s="38"/>
    </row>
    <row r="56" spans="1:20" s="5" customFormat="1" ht="18.75" x14ac:dyDescent="0.3">
      <c r="A56" s="41">
        <v>12</v>
      </c>
      <c r="B56" s="41" t="s">
        <v>39</v>
      </c>
      <c r="C56" s="55">
        <v>891.19159999999999</v>
      </c>
      <c r="D56" s="38"/>
      <c r="E56" s="38"/>
    </row>
    <row r="57" spans="1:20" s="5" customFormat="1" ht="18.75" x14ac:dyDescent="0.3">
      <c r="A57" s="41">
        <v>13</v>
      </c>
      <c r="B57" s="41" t="s">
        <v>46</v>
      </c>
      <c r="C57" s="55">
        <v>0.1</v>
      </c>
      <c r="D57" s="38"/>
      <c r="E57" s="38"/>
    </row>
    <row r="58" spans="1:20" ht="18.75" x14ac:dyDescent="0.3">
      <c r="A58" s="32"/>
      <c r="B58" s="32" t="s">
        <v>0</v>
      </c>
      <c r="C58" s="30">
        <f>SUM(C46:C57)</f>
        <v>73260.574600000007</v>
      </c>
      <c r="D58" s="39"/>
      <c r="E58" s="3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8.75" x14ac:dyDescent="0.3">
      <c r="C59" s="58"/>
      <c r="D59" s="39"/>
      <c r="E59" s="3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s="5" customFormat="1" ht="22.5" x14ac:dyDescent="0.45">
      <c r="A60" s="76" t="s">
        <v>71</v>
      </c>
      <c r="B60" s="76"/>
      <c r="C60" s="77"/>
      <c r="D60" s="39"/>
      <c r="E60" s="38"/>
    </row>
    <row r="61" spans="1:20" ht="18.75" x14ac:dyDescent="0.3">
      <c r="A61" s="38"/>
      <c r="B61" s="42"/>
      <c r="C61" s="52"/>
      <c r="D61" s="39"/>
      <c r="E61" s="3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8.75" x14ac:dyDescent="0.3">
      <c r="A62" s="41" t="s">
        <v>32</v>
      </c>
      <c r="B62" s="32" t="s">
        <v>25</v>
      </c>
      <c r="C62" s="30" t="s">
        <v>57</v>
      </c>
      <c r="D62" s="38"/>
      <c r="E62" s="3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8.75" x14ac:dyDescent="0.3">
      <c r="A63" s="41">
        <v>1</v>
      </c>
      <c r="B63" s="41" t="s">
        <v>1</v>
      </c>
      <c r="C63" s="55">
        <v>20322.693299999999</v>
      </c>
      <c r="D63" s="35"/>
      <c r="E63" s="3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s="5" customFormat="1" ht="18.75" x14ac:dyDescent="0.3">
      <c r="A64" s="41">
        <v>2</v>
      </c>
      <c r="B64" s="41" t="s">
        <v>23</v>
      </c>
      <c r="C64" s="55">
        <v>3025.933</v>
      </c>
      <c r="D64" s="35"/>
      <c r="E64" s="38"/>
    </row>
    <row r="65" spans="1:20" ht="18.75" x14ac:dyDescent="0.3">
      <c r="A65" s="41">
        <v>3</v>
      </c>
      <c r="B65" s="41" t="s">
        <v>3</v>
      </c>
      <c r="C65" s="55">
        <v>20558.8</v>
      </c>
      <c r="D65" s="35"/>
      <c r="E65" s="3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8.75" x14ac:dyDescent="0.3">
      <c r="A66" s="41">
        <v>4</v>
      </c>
      <c r="B66" s="41" t="s">
        <v>2</v>
      </c>
      <c r="C66" s="55">
        <v>6575.7</v>
      </c>
      <c r="D66" s="35"/>
      <c r="E66" s="3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8.75" x14ac:dyDescent="0.3">
      <c r="A67" s="41">
        <v>5</v>
      </c>
      <c r="B67" s="41" t="s">
        <v>19</v>
      </c>
      <c r="C67" s="55">
        <v>666.67</v>
      </c>
      <c r="D67" s="38"/>
      <c r="E67" s="3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8.75" x14ac:dyDescent="0.3">
      <c r="A68" s="41">
        <v>6</v>
      </c>
      <c r="B68" s="41" t="s">
        <v>62</v>
      </c>
      <c r="C68" s="67">
        <v>6.0604999999999999E-3</v>
      </c>
      <c r="D68" s="38"/>
      <c r="E68" s="3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8.75" x14ac:dyDescent="0.3">
      <c r="A69" s="41"/>
      <c r="B69" s="32" t="s">
        <v>0</v>
      </c>
      <c r="C69" s="30">
        <f>SUM(C63:C68)</f>
        <v>51149.802360499998</v>
      </c>
      <c r="D69" s="38"/>
      <c r="E69" s="3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8.75" x14ac:dyDescent="0.3">
      <c r="A70" s="38"/>
      <c r="B70" s="39"/>
      <c r="C70" s="54"/>
      <c r="D70" s="39"/>
      <c r="E70" s="3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2.5" x14ac:dyDescent="0.45">
      <c r="A71" s="76" t="s">
        <v>72</v>
      </c>
      <c r="B71" s="76"/>
      <c r="C71" s="77"/>
      <c r="D71" s="39"/>
      <c r="E71" s="3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8.75" x14ac:dyDescent="0.3">
      <c r="A72" s="38"/>
      <c r="B72" s="42"/>
      <c r="C72" s="52"/>
      <c r="D72" s="39"/>
      <c r="E72" s="3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8.75" x14ac:dyDescent="0.3">
      <c r="A73" s="41" t="s">
        <v>37</v>
      </c>
      <c r="B73" s="32" t="s">
        <v>25</v>
      </c>
      <c r="C73" s="30" t="s">
        <v>57</v>
      </c>
      <c r="D73" s="38"/>
      <c r="E73" s="38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8.75" x14ac:dyDescent="0.3">
      <c r="A74" s="41">
        <v>1</v>
      </c>
      <c r="B74" s="44" t="s">
        <v>47</v>
      </c>
      <c r="C74" s="55">
        <v>2288.9157</v>
      </c>
      <c r="D74" s="38"/>
      <c r="E74" s="3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s="5" customFormat="1" ht="18.75" x14ac:dyDescent="0.3">
      <c r="A75" s="41">
        <v>2</v>
      </c>
      <c r="B75" s="44" t="s">
        <v>16</v>
      </c>
      <c r="C75" s="55">
        <v>1824.7312999999999</v>
      </c>
      <c r="D75" s="38"/>
      <c r="E75" s="38"/>
    </row>
    <row r="76" spans="1:20" ht="18.75" x14ac:dyDescent="0.3">
      <c r="A76" s="41">
        <v>3</v>
      </c>
      <c r="B76" s="44" t="s">
        <v>4</v>
      </c>
      <c r="C76" s="55">
        <v>8782.2000000000007</v>
      </c>
      <c r="D76" s="38"/>
      <c r="E76" s="3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8.75" x14ac:dyDescent="0.3">
      <c r="A77" s="41">
        <v>4</v>
      </c>
      <c r="B77" s="44" t="s">
        <v>40</v>
      </c>
      <c r="C77" s="55">
        <v>8961.1919999999991</v>
      </c>
      <c r="D77" s="38"/>
      <c r="E77" s="3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8.75" x14ac:dyDescent="0.3">
      <c r="A78" s="41">
        <v>5</v>
      </c>
      <c r="B78" s="44" t="s">
        <v>3</v>
      </c>
      <c r="C78" s="55">
        <v>84031.049999999988</v>
      </c>
      <c r="D78" s="38"/>
      <c r="E78" s="3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8.75" x14ac:dyDescent="0.3">
      <c r="A79" s="41">
        <v>6</v>
      </c>
      <c r="B79" s="44" t="s">
        <v>2</v>
      </c>
      <c r="C79" s="55">
        <v>725</v>
      </c>
      <c r="D79" s="38"/>
      <c r="E79" s="3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s="5" customFormat="1" ht="18.75" x14ac:dyDescent="0.3">
      <c r="A80" s="41">
        <v>7</v>
      </c>
      <c r="B80" s="44" t="s">
        <v>63</v>
      </c>
      <c r="C80" s="55">
        <v>5.5430000000000001</v>
      </c>
      <c r="D80" s="38"/>
      <c r="E80" s="38"/>
    </row>
    <row r="81" spans="1:20" ht="18.75" x14ac:dyDescent="0.3">
      <c r="A81" s="41">
        <v>8</v>
      </c>
      <c r="B81" s="44" t="s">
        <v>48</v>
      </c>
      <c r="C81" s="65">
        <v>1E-3</v>
      </c>
      <c r="D81" s="38"/>
      <c r="E81" s="3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8.75" x14ac:dyDescent="0.3">
      <c r="A82" s="41">
        <v>9</v>
      </c>
      <c r="B82" s="41" t="s">
        <v>42</v>
      </c>
      <c r="C82" s="55">
        <v>54</v>
      </c>
      <c r="D82" s="38"/>
      <c r="E82" s="3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8.75" x14ac:dyDescent="0.3">
      <c r="A83" s="43">
        <v>10</v>
      </c>
      <c r="B83" s="41" t="s">
        <v>10</v>
      </c>
      <c r="C83" s="55">
        <v>2.774</v>
      </c>
      <c r="D83" s="38"/>
      <c r="E83" s="3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8.75" x14ac:dyDescent="0.3">
      <c r="A84" s="43">
        <v>11</v>
      </c>
      <c r="B84" s="41" t="s">
        <v>46</v>
      </c>
      <c r="C84" s="55">
        <v>5.07</v>
      </c>
      <c r="D84" s="38"/>
      <c r="E84" s="3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s="5" customFormat="1" ht="18.75" x14ac:dyDescent="0.3">
      <c r="A85" s="43">
        <v>12</v>
      </c>
      <c r="B85" s="41" t="s">
        <v>64</v>
      </c>
      <c r="C85" s="65">
        <v>2E-3</v>
      </c>
      <c r="D85" s="38"/>
      <c r="E85" s="38"/>
    </row>
    <row r="86" spans="1:20" ht="18.75" x14ac:dyDescent="0.3">
      <c r="A86" s="45">
        <v>13</v>
      </c>
      <c r="B86" s="41" t="s">
        <v>65</v>
      </c>
      <c r="C86" s="64">
        <v>6.0999999999999999E-2</v>
      </c>
      <c r="D86" s="38"/>
      <c r="E86" s="3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5" customFormat="1" ht="18.75" x14ac:dyDescent="0.3">
      <c r="A87" s="43">
        <v>14</v>
      </c>
      <c r="B87" s="41" t="s">
        <v>36</v>
      </c>
      <c r="C87" s="55">
        <v>5750</v>
      </c>
      <c r="D87" s="38"/>
      <c r="E87" s="38"/>
    </row>
    <row r="88" spans="1:20" s="5" customFormat="1" ht="18.75" x14ac:dyDescent="0.3">
      <c r="A88" s="43">
        <v>15</v>
      </c>
      <c r="B88" s="41" t="s">
        <v>62</v>
      </c>
      <c r="C88" s="69">
        <v>2.8350000000000001E-5</v>
      </c>
      <c r="D88" s="38"/>
      <c r="E88" s="38"/>
    </row>
    <row r="89" spans="1:20" s="5" customFormat="1" ht="18.75" x14ac:dyDescent="0.3">
      <c r="A89" s="43">
        <v>16</v>
      </c>
      <c r="B89" s="41" t="s">
        <v>5</v>
      </c>
      <c r="C89" s="55">
        <v>160</v>
      </c>
      <c r="D89" s="38"/>
      <c r="E89" s="38"/>
    </row>
    <row r="90" spans="1:20" s="5" customFormat="1" ht="18.75" x14ac:dyDescent="0.3">
      <c r="A90" s="43">
        <v>17</v>
      </c>
      <c r="B90" s="41" t="s">
        <v>53</v>
      </c>
      <c r="C90" s="55">
        <v>4</v>
      </c>
      <c r="D90" s="38"/>
      <c r="E90" s="38"/>
    </row>
    <row r="91" spans="1:20" s="5" customFormat="1" ht="18.75" x14ac:dyDescent="0.3">
      <c r="A91" s="43">
        <v>18</v>
      </c>
      <c r="B91" s="41" t="s">
        <v>106</v>
      </c>
      <c r="C91" s="55">
        <v>0.375</v>
      </c>
      <c r="D91" s="38"/>
      <c r="E91" s="38"/>
    </row>
    <row r="92" spans="1:20" s="5" customFormat="1" ht="18.75" x14ac:dyDescent="0.3">
      <c r="A92" s="43">
        <v>19</v>
      </c>
      <c r="B92" s="41" t="s">
        <v>38</v>
      </c>
      <c r="C92" s="55">
        <v>25</v>
      </c>
      <c r="D92" s="38"/>
      <c r="E92" s="38"/>
    </row>
    <row r="93" spans="1:20" s="5" customFormat="1" ht="18.75" x14ac:dyDescent="0.3">
      <c r="A93" s="33"/>
      <c r="B93" s="31" t="s">
        <v>0</v>
      </c>
      <c r="C93" s="30">
        <f>SUM(C74:C92)</f>
        <v>112619.91502835001</v>
      </c>
      <c r="D93" s="38"/>
      <c r="E93" s="38"/>
    </row>
    <row r="94" spans="1:20" ht="21.75" customHeight="1" x14ac:dyDescent="0.3">
      <c r="A94" s="38"/>
      <c r="B94" s="38"/>
      <c r="C94" s="57"/>
      <c r="D94" s="38"/>
      <c r="E94" s="3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22.5" x14ac:dyDescent="0.45">
      <c r="A95" s="74"/>
      <c r="B95" s="80" t="s">
        <v>26</v>
      </c>
      <c r="C95" s="81"/>
      <c r="D95" s="38"/>
      <c r="E95" s="3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22.5" x14ac:dyDescent="0.45">
      <c r="A96" s="74"/>
      <c r="B96" s="79"/>
      <c r="C96" s="82"/>
      <c r="D96" s="39"/>
      <c r="E96" s="3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22.5" x14ac:dyDescent="0.45">
      <c r="A97" s="76" t="s">
        <v>73</v>
      </c>
      <c r="B97" s="76"/>
      <c r="C97" s="77"/>
      <c r="D97" s="39"/>
      <c r="E97" s="3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8.75" x14ac:dyDescent="0.3">
      <c r="A98" s="38"/>
      <c r="B98" s="42"/>
      <c r="C98" s="52"/>
      <c r="D98" s="39"/>
      <c r="E98" s="3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8.75" x14ac:dyDescent="0.3">
      <c r="A99" s="41" t="s">
        <v>32</v>
      </c>
      <c r="B99" s="32" t="s">
        <v>25</v>
      </c>
      <c r="C99" s="30" t="s">
        <v>57</v>
      </c>
      <c r="D99" s="38"/>
      <c r="E99" s="3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8.75" x14ac:dyDescent="0.3">
      <c r="A100" s="41">
        <v>1</v>
      </c>
      <c r="B100" s="41" t="s">
        <v>1</v>
      </c>
      <c r="C100" s="55">
        <v>40246.020000000004</v>
      </c>
      <c r="D100" s="35"/>
      <c r="E100" s="3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5" customFormat="1" ht="18.75" x14ac:dyDescent="0.3">
      <c r="A101" s="41">
        <v>2</v>
      </c>
      <c r="B101" s="41" t="s">
        <v>23</v>
      </c>
      <c r="C101" s="55">
        <v>3873</v>
      </c>
      <c r="D101" s="35"/>
      <c r="E101" s="38"/>
    </row>
    <row r="102" spans="1:20" s="5" customFormat="1" ht="18.75" x14ac:dyDescent="0.3">
      <c r="A102" s="41">
        <v>3</v>
      </c>
      <c r="B102" s="41" t="s">
        <v>54</v>
      </c>
      <c r="C102" s="55">
        <v>1400</v>
      </c>
      <c r="D102" s="35"/>
      <c r="E102" s="38"/>
    </row>
    <row r="103" spans="1:20" ht="18.75" x14ac:dyDescent="0.3">
      <c r="A103" s="41">
        <v>4</v>
      </c>
      <c r="B103" s="41" t="s">
        <v>3</v>
      </c>
      <c r="C103" s="55">
        <v>15536</v>
      </c>
      <c r="D103" s="38"/>
      <c r="E103" s="3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8.75" x14ac:dyDescent="0.3">
      <c r="A104" s="32"/>
      <c r="B104" s="32" t="s">
        <v>0</v>
      </c>
      <c r="C104" s="30">
        <f>SUM(C100:C103)</f>
        <v>61055.020000000004</v>
      </c>
      <c r="D104" s="38"/>
      <c r="E104" s="3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8.75" x14ac:dyDescent="0.3">
      <c r="A105" s="38"/>
      <c r="B105" s="39"/>
      <c r="C105" s="54"/>
      <c r="D105" s="39"/>
      <c r="E105" s="3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22.5" x14ac:dyDescent="0.45">
      <c r="A106" s="76" t="s">
        <v>74</v>
      </c>
      <c r="B106" s="76"/>
      <c r="C106" s="77"/>
      <c r="D106" s="39"/>
      <c r="E106" s="3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8.75" x14ac:dyDescent="0.3">
      <c r="A107" s="38"/>
      <c r="B107" s="42"/>
      <c r="C107" s="52"/>
      <c r="D107" s="39"/>
      <c r="E107" s="3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8.75" x14ac:dyDescent="0.3">
      <c r="A108" s="41" t="s">
        <v>32</v>
      </c>
      <c r="B108" s="32" t="s">
        <v>25</v>
      </c>
      <c r="C108" s="30" t="s">
        <v>57</v>
      </c>
      <c r="D108" s="38"/>
      <c r="E108" s="3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8.75" x14ac:dyDescent="0.3">
      <c r="A109" s="41">
        <v>1</v>
      </c>
      <c r="B109" s="41" t="s">
        <v>40</v>
      </c>
      <c r="C109" s="55">
        <v>73280.25</v>
      </c>
      <c r="D109" s="35"/>
      <c r="E109" s="3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5" customFormat="1" ht="18.75" x14ac:dyDescent="0.3">
      <c r="A110" s="41">
        <v>2</v>
      </c>
      <c r="B110" s="41" t="s">
        <v>23</v>
      </c>
      <c r="C110" s="55">
        <v>13782.599999999999</v>
      </c>
      <c r="D110" s="35"/>
      <c r="E110" s="38"/>
    </row>
    <row r="111" spans="1:20" s="5" customFormat="1" ht="21" x14ac:dyDescent="0.3">
      <c r="A111" s="41">
        <v>3</v>
      </c>
      <c r="B111" s="41" t="s">
        <v>58</v>
      </c>
      <c r="C111" s="64">
        <v>155.84299999999999</v>
      </c>
      <c r="D111" s="35"/>
      <c r="E111" s="38"/>
    </row>
    <row r="112" spans="1:20" ht="18.75" x14ac:dyDescent="0.3">
      <c r="A112" s="41">
        <v>4</v>
      </c>
      <c r="B112" s="41" t="s">
        <v>2</v>
      </c>
      <c r="C112" s="55">
        <v>1150</v>
      </c>
      <c r="D112" s="38"/>
      <c r="E112" s="3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8.75" x14ac:dyDescent="0.3">
      <c r="A113" s="41">
        <v>5</v>
      </c>
      <c r="B113" s="41" t="s">
        <v>20</v>
      </c>
      <c r="C113" s="55">
        <v>5</v>
      </c>
      <c r="D113" s="38"/>
      <c r="E113" s="3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8.75" x14ac:dyDescent="0.3">
      <c r="A114" s="41">
        <v>6</v>
      </c>
      <c r="B114" s="41" t="s">
        <v>3</v>
      </c>
      <c r="C114" s="55">
        <v>3350</v>
      </c>
      <c r="D114" s="38"/>
      <c r="E114" s="3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8.75" x14ac:dyDescent="0.3">
      <c r="A115" s="43">
        <v>7</v>
      </c>
      <c r="B115" s="41" t="s">
        <v>48</v>
      </c>
      <c r="C115" s="65">
        <v>1E-3</v>
      </c>
      <c r="D115" s="38"/>
      <c r="E115" s="3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5" customFormat="1" ht="18.75" x14ac:dyDescent="0.3">
      <c r="A116" s="43">
        <v>8</v>
      </c>
      <c r="B116" s="41" t="s">
        <v>5</v>
      </c>
      <c r="C116" s="55">
        <v>666.6</v>
      </c>
      <c r="D116" s="38"/>
      <c r="E116" s="38"/>
    </row>
    <row r="117" spans="1:20" ht="18.75" x14ac:dyDescent="0.3">
      <c r="A117" s="32"/>
      <c r="B117" s="32" t="s">
        <v>0</v>
      </c>
      <c r="C117" s="30">
        <f>SUM(C109:C116)</f>
        <v>92390.294000000009</v>
      </c>
      <c r="D117" s="38"/>
      <c r="E117" s="3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8.75" x14ac:dyDescent="0.3">
      <c r="A118" s="38"/>
      <c r="B118" s="38"/>
      <c r="C118" s="57"/>
      <c r="D118" s="38"/>
      <c r="E118" s="3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22.5" x14ac:dyDescent="0.45">
      <c r="A119" s="76" t="s">
        <v>75</v>
      </c>
      <c r="B119" s="76"/>
      <c r="C119" s="77"/>
      <c r="D119" s="38"/>
      <c r="E119" s="3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8.75" x14ac:dyDescent="0.3">
      <c r="A120" s="73"/>
      <c r="B120" s="83"/>
      <c r="C120" s="78"/>
      <c r="D120" s="38"/>
      <c r="E120" s="3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8.75" x14ac:dyDescent="0.3">
      <c r="A121" s="41" t="s">
        <v>32</v>
      </c>
      <c r="B121" s="32" t="s">
        <v>25</v>
      </c>
      <c r="C121" s="30" t="s">
        <v>57</v>
      </c>
      <c r="D121" s="38"/>
      <c r="E121" s="3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8.75" x14ac:dyDescent="0.3">
      <c r="A122" s="41">
        <v>1</v>
      </c>
      <c r="B122" s="41" t="s">
        <v>2</v>
      </c>
      <c r="C122" s="55">
        <v>1250</v>
      </c>
      <c r="D122" s="38"/>
      <c r="E122" s="3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8.75" x14ac:dyDescent="0.3">
      <c r="A123" s="32"/>
      <c r="B123" s="32" t="s">
        <v>0</v>
      </c>
      <c r="C123" s="30">
        <v>1250</v>
      </c>
      <c r="D123" s="38"/>
      <c r="E123" s="3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8.75" x14ac:dyDescent="0.3">
      <c r="A124" s="38"/>
      <c r="B124" s="38"/>
      <c r="C124" s="57"/>
      <c r="D124" s="38"/>
      <c r="E124" s="3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22.5" x14ac:dyDescent="0.45">
      <c r="A125" s="76" t="s">
        <v>76</v>
      </c>
      <c r="B125" s="76"/>
      <c r="C125" s="77"/>
      <c r="D125" s="38"/>
      <c r="E125" s="3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8.75" x14ac:dyDescent="0.3">
      <c r="A126" s="38"/>
      <c r="B126" s="42"/>
      <c r="C126" s="52"/>
      <c r="D126" s="38"/>
      <c r="E126" s="3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8.75" x14ac:dyDescent="0.3">
      <c r="A127" s="41" t="s">
        <v>32</v>
      </c>
      <c r="B127" s="32" t="s">
        <v>25</v>
      </c>
      <c r="C127" s="30" t="s">
        <v>57</v>
      </c>
      <c r="D127" s="38"/>
      <c r="E127" s="3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8.75" x14ac:dyDescent="0.3">
      <c r="A128" s="41">
        <v>1</v>
      </c>
      <c r="B128" s="41" t="s">
        <v>1</v>
      </c>
      <c r="C128" s="55">
        <v>34819.62999999999</v>
      </c>
      <c r="D128" s="38"/>
      <c r="E128" s="3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5" customFormat="1" ht="18.75" x14ac:dyDescent="0.3">
      <c r="A129" s="41">
        <v>2</v>
      </c>
      <c r="B129" s="41" t="s">
        <v>23</v>
      </c>
      <c r="C129" s="55">
        <v>3068</v>
      </c>
      <c r="D129" s="38"/>
      <c r="E129" s="38"/>
    </row>
    <row r="130" spans="1:20" ht="18.75" x14ac:dyDescent="0.3">
      <c r="A130" s="41">
        <v>3</v>
      </c>
      <c r="B130" s="41" t="s">
        <v>3</v>
      </c>
      <c r="C130" s="55">
        <v>18200</v>
      </c>
      <c r="D130" s="38"/>
      <c r="E130" s="3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8.75" x14ac:dyDescent="0.3">
      <c r="A131" s="41">
        <v>4</v>
      </c>
      <c r="B131" s="41" t="s">
        <v>10</v>
      </c>
      <c r="C131" s="55">
        <v>778147</v>
      </c>
      <c r="D131" s="38"/>
      <c r="E131" s="3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8.75" x14ac:dyDescent="0.3">
      <c r="A132" s="41">
        <v>5</v>
      </c>
      <c r="B132" s="41" t="s">
        <v>8</v>
      </c>
      <c r="C132" s="55">
        <v>77364.600000000006</v>
      </c>
      <c r="D132" s="38"/>
      <c r="E132" s="3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8.75" x14ac:dyDescent="0.3">
      <c r="A133" s="41">
        <v>6</v>
      </c>
      <c r="B133" s="41" t="s">
        <v>2</v>
      </c>
      <c r="C133" s="55">
        <v>5250</v>
      </c>
      <c r="D133" s="38"/>
      <c r="E133" s="38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5" customFormat="1" ht="18.75" x14ac:dyDescent="0.3">
      <c r="A134" s="43">
        <v>7</v>
      </c>
      <c r="B134" s="41" t="s">
        <v>4</v>
      </c>
      <c r="C134" s="55">
        <v>368.666</v>
      </c>
      <c r="D134" s="38"/>
      <c r="E134" s="38"/>
    </row>
    <row r="135" spans="1:20" s="5" customFormat="1" ht="18.75" x14ac:dyDescent="0.3">
      <c r="A135" s="32"/>
      <c r="B135" s="32" t="s">
        <v>0</v>
      </c>
      <c r="C135" s="30">
        <f>SUM(C128:C134)</f>
        <v>917217.89599999995</v>
      </c>
      <c r="D135" s="38"/>
      <c r="E135" s="38"/>
    </row>
    <row r="136" spans="1:20" ht="18.75" x14ac:dyDescent="0.3">
      <c r="A136" s="38"/>
      <c r="B136" s="38"/>
      <c r="C136" s="57"/>
      <c r="D136" s="38"/>
      <c r="E136" s="3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22.5" x14ac:dyDescent="0.45">
      <c r="A137" s="84" t="s">
        <v>77</v>
      </c>
      <c r="B137" s="85"/>
      <c r="C137" s="85"/>
      <c r="D137" s="38"/>
      <c r="E137" s="3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8.75" x14ac:dyDescent="0.3">
      <c r="A138" s="38"/>
      <c r="B138" s="47"/>
      <c r="C138" s="53"/>
      <c r="D138" s="38"/>
      <c r="E138" s="3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8.75" x14ac:dyDescent="0.3">
      <c r="A139" s="38"/>
      <c r="B139" s="42"/>
      <c r="C139" s="52"/>
      <c r="D139" s="38"/>
      <c r="E139" s="3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8.75" x14ac:dyDescent="0.3">
      <c r="A140" s="41" t="s">
        <v>32</v>
      </c>
      <c r="B140" s="32" t="s">
        <v>25</v>
      </c>
      <c r="C140" s="30" t="s">
        <v>57</v>
      </c>
      <c r="D140" s="38"/>
      <c r="E140" s="3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5" customFormat="1" ht="18.75" x14ac:dyDescent="0.3">
      <c r="A141" s="41">
        <v>1</v>
      </c>
      <c r="B141" s="41" t="s">
        <v>1</v>
      </c>
      <c r="C141" s="55">
        <v>41212.490000000005</v>
      </c>
      <c r="D141" s="38"/>
      <c r="E141" s="38"/>
    </row>
    <row r="142" spans="1:20" ht="18.75" x14ac:dyDescent="0.3">
      <c r="A142" s="41">
        <v>2</v>
      </c>
      <c r="B142" s="41" t="s">
        <v>3</v>
      </c>
      <c r="C142" s="55">
        <v>17597.900000000001</v>
      </c>
      <c r="D142" s="38"/>
      <c r="E142" s="3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8.75" x14ac:dyDescent="0.3">
      <c r="A143" s="41">
        <v>3</v>
      </c>
      <c r="B143" s="41" t="s">
        <v>2</v>
      </c>
      <c r="C143" s="55">
        <v>5900</v>
      </c>
      <c r="D143" s="38"/>
      <c r="E143" s="3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8.75" x14ac:dyDescent="0.3">
      <c r="A144" s="41">
        <v>4</v>
      </c>
      <c r="B144" s="41" t="s">
        <v>4</v>
      </c>
      <c r="C144" s="55">
        <v>30</v>
      </c>
      <c r="D144" s="38"/>
      <c r="E144" s="3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8.75" x14ac:dyDescent="0.3">
      <c r="A145" s="41">
        <v>5</v>
      </c>
      <c r="B145" s="41" t="s">
        <v>44</v>
      </c>
      <c r="C145" s="55">
        <v>40</v>
      </c>
      <c r="D145" s="38"/>
      <c r="E145" s="3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8.75" x14ac:dyDescent="0.3">
      <c r="A146" s="32"/>
      <c r="B146" s="32" t="s">
        <v>0</v>
      </c>
      <c r="C146" s="30">
        <f>SUM(C141:C145)</f>
        <v>64780.390000000007</v>
      </c>
      <c r="D146" s="38"/>
      <c r="E146" s="3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5" customFormat="1" ht="18.75" x14ac:dyDescent="0.3">
      <c r="A147" s="42"/>
      <c r="B147" s="42"/>
      <c r="C147" s="52"/>
      <c r="D147" s="38"/>
      <c r="E147" s="38"/>
    </row>
    <row r="148" spans="1:20" ht="22.5" x14ac:dyDescent="0.45">
      <c r="A148" s="76" t="s">
        <v>78</v>
      </c>
      <c r="B148" s="76"/>
      <c r="C148" s="77"/>
      <c r="D148" s="38"/>
      <c r="E148" s="3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8.75" x14ac:dyDescent="0.3">
      <c r="A149" s="38"/>
      <c r="B149" s="42"/>
      <c r="C149" s="52"/>
      <c r="D149" s="38"/>
      <c r="E149" s="3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8.75" x14ac:dyDescent="0.3">
      <c r="A150" s="41" t="s">
        <v>32</v>
      </c>
      <c r="B150" s="32" t="s">
        <v>25</v>
      </c>
      <c r="C150" s="30" t="s">
        <v>57</v>
      </c>
      <c r="D150" s="38"/>
      <c r="E150" s="3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8.75" x14ac:dyDescent="0.3">
      <c r="A151" s="41">
        <v>1</v>
      </c>
      <c r="B151" s="48" t="s">
        <v>17</v>
      </c>
      <c r="C151" s="59">
        <v>883.08</v>
      </c>
      <c r="D151" s="38"/>
      <c r="E151" s="3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8.75" x14ac:dyDescent="0.3">
      <c r="A152" s="32"/>
      <c r="B152" s="32" t="s">
        <v>0</v>
      </c>
      <c r="C152" s="30">
        <v>883.08</v>
      </c>
      <c r="D152" s="38"/>
      <c r="E152" s="3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8.75" x14ac:dyDescent="0.3">
      <c r="A153" s="46"/>
      <c r="B153" s="38"/>
      <c r="C153" s="57"/>
      <c r="D153" s="38"/>
      <c r="E153" s="3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22.5" x14ac:dyDescent="0.45">
      <c r="A154" s="74"/>
      <c r="B154" s="80" t="s">
        <v>27</v>
      </c>
      <c r="C154" s="81"/>
      <c r="D154" s="38"/>
      <c r="E154" s="3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22.5" x14ac:dyDescent="0.45">
      <c r="A155" s="74"/>
      <c r="B155" s="74"/>
      <c r="C155" s="86"/>
      <c r="D155" s="38"/>
      <c r="E155" s="3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22.5" x14ac:dyDescent="0.45">
      <c r="A156" s="76" t="s">
        <v>79</v>
      </c>
      <c r="B156" s="76"/>
      <c r="C156" s="77"/>
      <c r="D156" s="38"/>
      <c r="E156" s="3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22.5" x14ac:dyDescent="0.45">
      <c r="A157" s="74"/>
      <c r="B157" s="87"/>
      <c r="C157" s="77"/>
      <c r="D157" s="38"/>
      <c r="E157" s="3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8.75" x14ac:dyDescent="0.3">
      <c r="A158" s="41" t="s">
        <v>32</v>
      </c>
      <c r="B158" s="32" t="s">
        <v>25</v>
      </c>
      <c r="C158" s="30" t="s">
        <v>57</v>
      </c>
      <c r="D158" s="38"/>
      <c r="E158" s="3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8.75" x14ac:dyDescent="0.3">
      <c r="A159" s="41">
        <v>1</v>
      </c>
      <c r="B159" s="41" t="s">
        <v>3</v>
      </c>
      <c r="C159" s="55">
        <v>40166.730000000003</v>
      </c>
      <c r="D159" s="35"/>
      <c r="E159" s="3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8.75" x14ac:dyDescent="0.3">
      <c r="A160" s="41">
        <v>2</v>
      </c>
      <c r="B160" s="41" t="s">
        <v>22</v>
      </c>
      <c r="C160" s="55">
        <v>41750.49</v>
      </c>
      <c r="D160" s="35"/>
      <c r="E160" s="3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5" customFormat="1" ht="18.75" x14ac:dyDescent="0.3">
      <c r="A161" s="41">
        <v>3</v>
      </c>
      <c r="B161" s="41" t="s">
        <v>23</v>
      </c>
      <c r="C161" s="55">
        <v>2489.59</v>
      </c>
      <c r="D161" s="35"/>
      <c r="E161" s="38"/>
    </row>
    <row r="162" spans="1:20" ht="18.75" x14ac:dyDescent="0.3">
      <c r="A162" s="32"/>
      <c r="B162" s="32" t="s">
        <v>0</v>
      </c>
      <c r="C162" s="30">
        <f>SUM(C159:C161)</f>
        <v>84406.81</v>
      </c>
      <c r="D162" s="35"/>
      <c r="E162" s="3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8.75" x14ac:dyDescent="0.3">
      <c r="A163" s="38"/>
      <c r="B163" s="38"/>
      <c r="C163" s="57"/>
      <c r="D163" s="38"/>
      <c r="E163" s="3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22.5" x14ac:dyDescent="0.45">
      <c r="A164" s="76" t="s">
        <v>80</v>
      </c>
      <c r="B164" s="76"/>
      <c r="C164" s="77"/>
      <c r="D164" s="38"/>
      <c r="E164" s="3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8.75" x14ac:dyDescent="0.3">
      <c r="A165" s="38"/>
      <c r="B165" s="39"/>
      <c r="C165" s="54"/>
      <c r="D165" s="38"/>
      <c r="E165" s="3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8.75" x14ac:dyDescent="0.3">
      <c r="A166" s="41" t="s">
        <v>34</v>
      </c>
      <c r="B166" s="32" t="s">
        <v>25</v>
      </c>
      <c r="C166" s="30" t="s">
        <v>57</v>
      </c>
      <c r="D166" s="38"/>
      <c r="E166" s="3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8.75" x14ac:dyDescent="0.3">
      <c r="A167" s="41">
        <v>1</v>
      </c>
      <c r="B167" s="41" t="s">
        <v>1</v>
      </c>
      <c r="C167" s="55">
        <v>74095.09</v>
      </c>
      <c r="D167" s="38"/>
      <c r="E167" s="3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8.75" x14ac:dyDescent="0.3">
      <c r="A168" s="41">
        <v>2</v>
      </c>
      <c r="B168" s="41" t="s">
        <v>3</v>
      </c>
      <c r="C168" s="55">
        <v>68529.51999999999</v>
      </c>
      <c r="D168" s="38"/>
      <c r="E168" s="3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8.75" x14ac:dyDescent="0.3">
      <c r="A169" s="41">
        <v>3</v>
      </c>
      <c r="B169" s="41" t="s">
        <v>2</v>
      </c>
      <c r="C169" s="55">
        <v>40342.75</v>
      </c>
      <c r="D169" s="38"/>
      <c r="E169" s="3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21" x14ac:dyDescent="0.3">
      <c r="A170" s="41">
        <v>4</v>
      </c>
      <c r="B170" s="41" t="s">
        <v>59</v>
      </c>
      <c r="C170" s="55">
        <v>347.13200000000001</v>
      </c>
      <c r="D170" s="38"/>
      <c r="E170" s="3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5" customFormat="1" ht="18.75" x14ac:dyDescent="0.3">
      <c r="A171" s="41">
        <v>5</v>
      </c>
      <c r="B171" s="41" t="s">
        <v>66</v>
      </c>
      <c r="C171" s="67">
        <v>3.0000000000000001E-6</v>
      </c>
      <c r="D171" s="38"/>
      <c r="E171" s="38"/>
    </row>
    <row r="172" spans="1:20" ht="18.75" x14ac:dyDescent="0.3">
      <c r="A172" s="41">
        <v>6</v>
      </c>
      <c r="B172" s="41" t="s">
        <v>62</v>
      </c>
      <c r="C172" s="68">
        <v>8.5050000000000002E-4</v>
      </c>
      <c r="D172" s="38"/>
      <c r="E172" s="3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8.75" x14ac:dyDescent="0.3">
      <c r="A173" s="32"/>
      <c r="B173" s="32" t="s">
        <v>0</v>
      </c>
      <c r="C173" s="30">
        <f>SUM(C167:C172)</f>
        <v>183314.49285349998</v>
      </c>
      <c r="D173" s="38"/>
      <c r="E173" s="3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22.5" x14ac:dyDescent="0.45">
      <c r="A174" s="76" t="s">
        <v>81</v>
      </c>
      <c r="B174" s="76"/>
      <c r="C174" s="77"/>
      <c r="D174" s="38"/>
      <c r="E174" s="3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22.5" x14ac:dyDescent="0.45">
      <c r="A175" s="74"/>
      <c r="B175" s="87"/>
      <c r="C175" s="77"/>
      <c r="D175" s="38"/>
      <c r="E175" s="3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8.75" x14ac:dyDescent="0.3">
      <c r="A176" s="41" t="s">
        <v>32</v>
      </c>
      <c r="B176" s="32" t="s">
        <v>25</v>
      </c>
      <c r="C176" s="30" t="s">
        <v>57</v>
      </c>
      <c r="D176" s="38"/>
      <c r="E176" s="3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8.75" x14ac:dyDescent="0.3">
      <c r="A177" s="41">
        <v>1</v>
      </c>
      <c r="B177" s="44" t="s">
        <v>1</v>
      </c>
      <c r="C177" s="55">
        <v>107375.85</v>
      </c>
      <c r="D177" s="38"/>
      <c r="E177" s="3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8.75" x14ac:dyDescent="0.3">
      <c r="A178" s="41">
        <v>2</v>
      </c>
      <c r="B178" s="44" t="s">
        <v>3</v>
      </c>
      <c r="C178" s="55">
        <v>58050.06</v>
      </c>
      <c r="D178" s="38"/>
      <c r="E178" s="3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8.75" x14ac:dyDescent="0.3">
      <c r="A179" s="41">
        <v>3</v>
      </c>
      <c r="B179" s="44" t="s">
        <v>2</v>
      </c>
      <c r="C179" s="55">
        <v>18302</v>
      </c>
      <c r="D179" s="38"/>
      <c r="E179" s="3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8.75" x14ac:dyDescent="0.3">
      <c r="A180" s="41">
        <v>4</v>
      </c>
      <c r="B180" s="41" t="s">
        <v>62</v>
      </c>
      <c r="C180" s="67">
        <v>3.9690000000000003E-3</v>
      </c>
      <c r="D180" s="38"/>
      <c r="E180" s="3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8.75" x14ac:dyDescent="0.3">
      <c r="A181" s="56"/>
      <c r="B181" s="56" t="s">
        <v>0</v>
      </c>
      <c r="C181" s="30">
        <f>SUM(C177:C180)</f>
        <v>183727.91396900002</v>
      </c>
      <c r="D181" s="38"/>
      <c r="E181" s="3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5" customFormat="1" ht="22.5" x14ac:dyDescent="0.45">
      <c r="A182" s="76" t="s">
        <v>84</v>
      </c>
      <c r="B182" s="76"/>
      <c r="C182" s="77"/>
      <c r="D182" s="38"/>
      <c r="E182" s="38"/>
    </row>
    <row r="183" spans="1:20" ht="22.5" x14ac:dyDescent="0.45">
      <c r="A183" s="74"/>
      <c r="B183" s="87"/>
      <c r="C183" s="77"/>
      <c r="D183" s="38"/>
      <c r="E183" s="3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8.75" x14ac:dyDescent="0.3">
      <c r="A184" s="41" t="s">
        <v>32</v>
      </c>
      <c r="B184" s="32" t="s">
        <v>25</v>
      </c>
      <c r="C184" s="30" t="s">
        <v>57</v>
      </c>
      <c r="D184" s="38"/>
      <c r="E184" s="3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8.75" x14ac:dyDescent="0.3">
      <c r="A185" s="41">
        <v>1</v>
      </c>
      <c r="B185" s="41" t="s">
        <v>1</v>
      </c>
      <c r="C185" s="55">
        <v>28309.32</v>
      </c>
      <c r="D185" s="38"/>
      <c r="E185" s="3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5" customFormat="1" ht="18.75" x14ac:dyDescent="0.3">
      <c r="A186" s="41">
        <v>2</v>
      </c>
      <c r="B186" s="41" t="s">
        <v>3</v>
      </c>
      <c r="C186" s="55">
        <v>45172.05</v>
      </c>
      <c r="D186" s="38"/>
      <c r="E186" s="38"/>
    </row>
    <row r="187" spans="1:20" s="5" customFormat="1" ht="18.75" x14ac:dyDescent="0.3">
      <c r="A187" s="41">
        <v>3</v>
      </c>
      <c r="B187" s="41" t="s">
        <v>33</v>
      </c>
      <c r="C187" s="55">
        <v>3750.09</v>
      </c>
      <c r="D187" s="38"/>
      <c r="E187" s="38"/>
    </row>
    <row r="188" spans="1:20" ht="18.75" x14ac:dyDescent="0.3">
      <c r="A188" s="43">
        <v>4</v>
      </c>
      <c r="B188" s="41" t="s">
        <v>2</v>
      </c>
      <c r="C188" s="55">
        <v>11880</v>
      </c>
      <c r="D188" s="38"/>
      <c r="E188" s="3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5" customFormat="1" ht="18.75" x14ac:dyDescent="0.3">
      <c r="A189" s="43">
        <v>5</v>
      </c>
      <c r="B189" s="41" t="s">
        <v>105</v>
      </c>
      <c r="C189" s="65">
        <v>3.0000000000000001E-3</v>
      </c>
      <c r="D189" s="38"/>
      <c r="E189" s="38"/>
    </row>
    <row r="190" spans="1:20" s="5" customFormat="1" ht="18.75" x14ac:dyDescent="0.3">
      <c r="A190" s="43">
        <v>6</v>
      </c>
      <c r="B190" s="41" t="s">
        <v>5</v>
      </c>
      <c r="C190" s="55">
        <v>480</v>
      </c>
      <c r="D190" s="38"/>
      <c r="E190" s="38"/>
    </row>
    <row r="191" spans="1:20" s="5" customFormat="1" ht="18.75" x14ac:dyDescent="0.3">
      <c r="A191" s="34"/>
      <c r="B191" s="32" t="s">
        <v>0</v>
      </c>
      <c r="C191" s="30">
        <f>SUM(C185:C190)</f>
        <v>89591.462999999989</v>
      </c>
      <c r="D191" s="38"/>
      <c r="E191" s="38"/>
    </row>
    <row r="192" spans="1:20" ht="22.5" x14ac:dyDescent="0.45">
      <c r="A192" s="76" t="s">
        <v>82</v>
      </c>
      <c r="B192" s="76"/>
      <c r="C192" s="77"/>
      <c r="D192" s="38"/>
      <c r="E192" s="3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8.75" x14ac:dyDescent="0.3">
      <c r="A193" s="38"/>
      <c r="B193" s="42"/>
      <c r="C193" s="52"/>
      <c r="D193" s="35"/>
      <c r="E193" s="3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8.75" x14ac:dyDescent="0.3">
      <c r="A194" s="41" t="s">
        <v>32</v>
      </c>
      <c r="B194" s="32" t="s">
        <v>25</v>
      </c>
      <c r="C194" s="30" t="s">
        <v>57</v>
      </c>
      <c r="D194" s="35"/>
      <c r="E194" s="3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8.75" x14ac:dyDescent="0.3">
      <c r="A195" s="41">
        <v>1</v>
      </c>
      <c r="B195" s="41" t="s">
        <v>3</v>
      </c>
      <c r="C195" s="55">
        <v>21540</v>
      </c>
      <c r="D195" s="35"/>
      <c r="E195" s="3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8.75" x14ac:dyDescent="0.3">
      <c r="A196" s="41">
        <v>2</v>
      </c>
      <c r="B196" s="41" t="s">
        <v>22</v>
      </c>
      <c r="C196" s="55">
        <v>6666.67</v>
      </c>
      <c r="D196" s="38"/>
      <c r="E196" s="3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5" customFormat="1" ht="18.75" x14ac:dyDescent="0.3">
      <c r="A197" s="41">
        <v>3</v>
      </c>
      <c r="B197" s="41" t="s">
        <v>17</v>
      </c>
      <c r="C197" s="55">
        <v>665</v>
      </c>
      <c r="D197" s="38"/>
      <c r="E197" s="38"/>
    </row>
    <row r="198" spans="1:20" ht="18.75" x14ac:dyDescent="0.3">
      <c r="A198" s="41">
        <v>4</v>
      </c>
      <c r="B198" s="41" t="s">
        <v>21</v>
      </c>
      <c r="C198" s="55">
        <v>52129.990000000005</v>
      </c>
      <c r="D198" s="38"/>
      <c r="E198" s="3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8.75" x14ac:dyDescent="0.3">
      <c r="A199" s="32"/>
      <c r="B199" s="32" t="s">
        <v>0</v>
      </c>
      <c r="C199" s="30">
        <v>81001.66</v>
      </c>
      <c r="D199" s="38"/>
      <c r="E199" s="3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5" customFormat="1" ht="18.75" x14ac:dyDescent="0.3">
      <c r="A200" s="39"/>
      <c r="B200" s="39"/>
      <c r="C200" s="54"/>
      <c r="D200" s="38"/>
      <c r="E200" s="38"/>
    </row>
    <row r="201" spans="1:20" ht="22.5" x14ac:dyDescent="0.45">
      <c r="A201" s="76" t="s">
        <v>83</v>
      </c>
      <c r="B201" s="76"/>
      <c r="C201" s="77"/>
      <c r="D201" s="35"/>
      <c r="E201" s="3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8.75" x14ac:dyDescent="0.3">
      <c r="A202" s="38"/>
      <c r="B202" s="42"/>
      <c r="C202" s="52"/>
      <c r="D202" s="35"/>
      <c r="E202" s="3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8.75" x14ac:dyDescent="0.3">
      <c r="A203" s="41" t="s">
        <v>34</v>
      </c>
      <c r="B203" s="32" t="s">
        <v>25</v>
      </c>
      <c r="C203" s="30" t="s">
        <v>57</v>
      </c>
      <c r="D203" s="35"/>
      <c r="E203" s="3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8.75" x14ac:dyDescent="0.3">
      <c r="A204" s="41">
        <v>1</v>
      </c>
      <c r="B204" s="41" t="s">
        <v>10</v>
      </c>
      <c r="C204" s="55">
        <v>623079</v>
      </c>
      <c r="D204" s="35"/>
      <c r="E204" s="3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8.75" x14ac:dyDescent="0.3">
      <c r="A205" s="41">
        <v>2</v>
      </c>
      <c r="B205" s="41" t="s">
        <v>28</v>
      </c>
      <c r="C205" s="55">
        <v>720</v>
      </c>
      <c r="D205" s="35"/>
      <c r="E205" s="3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8.75" x14ac:dyDescent="0.3">
      <c r="A206" s="41">
        <v>3</v>
      </c>
      <c r="B206" s="41" t="s">
        <v>3</v>
      </c>
      <c r="C206" s="55">
        <v>3518</v>
      </c>
      <c r="D206" s="38"/>
      <c r="E206" s="3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8.75" x14ac:dyDescent="0.3">
      <c r="A207" s="32"/>
      <c r="B207" s="32" t="s">
        <v>0</v>
      </c>
      <c r="C207" s="30">
        <f>SUM(C204:C206)</f>
        <v>627317</v>
      </c>
      <c r="D207" s="38"/>
      <c r="E207" s="3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8.75" x14ac:dyDescent="0.3">
      <c r="A208" s="38"/>
      <c r="B208" s="38"/>
      <c r="C208" s="57"/>
      <c r="D208" s="38"/>
      <c r="E208" s="3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22.5" x14ac:dyDescent="0.45">
      <c r="A209" s="76" t="s">
        <v>85</v>
      </c>
      <c r="B209" s="76"/>
      <c r="C209" s="77"/>
      <c r="D209" s="38"/>
      <c r="E209" s="3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8.75" x14ac:dyDescent="0.3">
      <c r="A210" s="38"/>
      <c r="B210" s="42"/>
      <c r="C210" s="52"/>
      <c r="D210" s="38"/>
      <c r="E210" s="3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8.75" x14ac:dyDescent="0.3">
      <c r="A211" s="41" t="s">
        <v>32</v>
      </c>
      <c r="B211" s="32" t="s">
        <v>25</v>
      </c>
      <c r="C211" s="30" t="s">
        <v>57</v>
      </c>
      <c r="D211" s="38"/>
      <c r="E211" s="3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8.75" x14ac:dyDescent="0.3">
      <c r="A212" s="41">
        <v>1</v>
      </c>
      <c r="B212" s="41" t="s">
        <v>22</v>
      </c>
      <c r="C212" s="55">
        <v>77659.16</v>
      </c>
      <c r="D212" s="38"/>
      <c r="E212" s="3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8.75" x14ac:dyDescent="0.3">
      <c r="A213" s="41">
        <v>2</v>
      </c>
      <c r="B213" s="41" t="s">
        <v>3</v>
      </c>
      <c r="C213" s="55">
        <v>2484.5</v>
      </c>
      <c r="D213" s="38"/>
      <c r="E213" s="3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8.75" x14ac:dyDescent="0.3">
      <c r="A214" s="41">
        <v>3</v>
      </c>
      <c r="B214" s="41" t="s">
        <v>61</v>
      </c>
      <c r="C214" s="66">
        <v>7.7400000000000004E-3</v>
      </c>
      <c r="D214" s="38"/>
      <c r="E214" s="3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s="5" customFormat="1" ht="18.75" x14ac:dyDescent="0.3">
      <c r="A215" s="41">
        <v>4</v>
      </c>
      <c r="B215" s="41" t="s">
        <v>36</v>
      </c>
      <c r="C215" s="55">
        <v>13335.3</v>
      </c>
      <c r="D215" s="38"/>
      <c r="E215" s="38"/>
    </row>
    <row r="216" spans="1:20" ht="18.75" x14ac:dyDescent="0.3">
      <c r="A216" s="41">
        <v>5</v>
      </c>
      <c r="B216" s="41" t="s">
        <v>41</v>
      </c>
      <c r="C216" s="55">
        <v>2830.2227000000003</v>
      </c>
      <c r="D216" s="35"/>
      <c r="E216" s="3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8.75" x14ac:dyDescent="0.3">
      <c r="A217" s="41">
        <v>6</v>
      </c>
      <c r="B217" s="41" t="s">
        <v>35</v>
      </c>
      <c r="C217" s="55">
        <v>5500</v>
      </c>
      <c r="D217" s="38"/>
      <c r="E217" s="3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s="5" customFormat="1" ht="18.75" x14ac:dyDescent="0.3">
      <c r="A218" s="32"/>
      <c r="B218" s="32" t="s">
        <v>0</v>
      </c>
      <c r="C218" s="30">
        <f>SUM(C212:C217)</f>
        <v>101809.19044000001</v>
      </c>
      <c r="D218" s="38"/>
      <c r="E218" s="38"/>
    </row>
    <row r="219" spans="1:20" ht="18.75" x14ac:dyDescent="0.3">
      <c r="A219" s="38"/>
      <c r="B219" s="38"/>
      <c r="C219" s="57"/>
      <c r="D219" s="38"/>
      <c r="E219" s="3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22.5" x14ac:dyDescent="0.45">
      <c r="A220" s="74"/>
      <c r="B220" s="80" t="s">
        <v>29</v>
      </c>
      <c r="C220" s="81"/>
      <c r="D220" s="38"/>
      <c r="E220" s="3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22.5" x14ac:dyDescent="0.45">
      <c r="A221" s="74"/>
      <c r="B221" s="74"/>
      <c r="C221" s="86"/>
      <c r="D221" s="38"/>
      <c r="E221" s="3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22.5" x14ac:dyDescent="0.45">
      <c r="A222" s="76" t="s">
        <v>86</v>
      </c>
      <c r="B222" s="76"/>
      <c r="C222" s="77"/>
      <c r="D222" s="38"/>
      <c r="E222" s="3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8.75" x14ac:dyDescent="0.3">
      <c r="A223" s="40"/>
      <c r="B223" s="40"/>
      <c r="C223" s="52"/>
      <c r="D223" s="38"/>
      <c r="E223" s="3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8.75" x14ac:dyDescent="0.3">
      <c r="A224" s="41" t="s">
        <v>32</v>
      </c>
      <c r="B224" s="32" t="s">
        <v>25</v>
      </c>
      <c r="C224" s="30" t="s">
        <v>57</v>
      </c>
      <c r="D224" s="38"/>
      <c r="E224" s="3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8.75" x14ac:dyDescent="0.3">
      <c r="A225" s="41">
        <v>1</v>
      </c>
      <c r="B225" s="41" t="s">
        <v>1</v>
      </c>
      <c r="C225" s="55">
        <v>105791.663</v>
      </c>
      <c r="D225" s="38"/>
      <c r="E225" s="3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8.75" x14ac:dyDescent="0.3">
      <c r="A226" s="41">
        <v>2</v>
      </c>
      <c r="B226" s="41" t="s">
        <v>2</v>
      </c>
      <c r="C226" s="55">
        <v>10009.25</v>
      </c>
      <c r="D226" s="38"/>
      <c r="E226" s="3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8.75" x14ac:dyDescent="0.3">
      <c r="A227" s="41">
        <v>3</v>
      </c>
      <c r="B227" s="41" t="s">
        <v>6</v>
      </c>
      <c r="C227" s="55">
        <v>1666.6699999999998</v>
      </c>
      <c r="D227" s="38"/>
      <c r="E227" s="3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8.75" x14ac:dyDescent="0.3">
      <c r="A228" s="32"/>
      <c r="B228" s="32" t="s">
        <v>0</v>
      </c>
      <c r="C228" s="30">
        <f>SUM(C225:C227)</f>
        <v>117467.583</v>
      </c>
      <c r="D228" s="38"/>
      <c r="E228" s="3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8.75" x14ac:dyDescent="0.3">
      <c r="A229" s="38"/>
      <c r="B229" s="38"/>
      <c r="C229" s="57"/>
      <c r="D229" s="38"/>
      <c r="E229" s="3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22.5" x14ac:dyDescent="0.45">
      <c r="A230" s="74"/>
      <c r="B230" s="74"/>
      <c r="C230" s="86"/>
      <c r="D230" s="38"/>
      <c r="E230" s="3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22.5" x14ac:dyDescent="0.45">
      <c r="A231" s="76" t="s">
        <v>87</v>
      </c>
      <c r="B231" s="76"/>
      <c r="C231" s="77"/>
      <c r="D231" s="38"/>
      <c r="E231" s="3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8.75" x14ac:dyDescent="0.3">
      <c r="A232" s="40"/>
      <c r="B232" s="40"/>
      <c r="C232" s="52"/>
      <c r="D232" s="38"/>
      <c r="E232" s="3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8.75" x14ac:dyDescent="0.3">
      <c r="A233" s="38"/>
      <c r="B233" s="42"/>
      <c r="C233" s="52"/>
      <c r="D233" s="38"/>
      <c r="E233" s="3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8.75" x14ac:dyDescent="0.3">
      <c r="A234" s="41" t="s">
        <v>32</v>
      </c>
      <c r="B234" s="32" t="s">
        <v>25</v>
      </c>
      <c r="C234" s="30" t="s">
        <v>57</v>
      </c>
      <c r="D234" s="38"/>
      <c r="E234" s="3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8.75" x14ac:dyDescent="0.3">
      <c r="A235" s="41">
        <v>1</v>
      </c>
      <c r="B235" s="41" t="s">
        <v>2</v>
      </c>
      <c r="C235" s="55">
        <v>548246.22500000009</v>
      </c>
      <c r="D235" s="38"/>
      <c r="E235" s="3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8.75" x14ac:dyDescent="0.3">
      <c r="A236" s="34"/>
      <c r="B236" s="32" t="s">
        <v>0</v>
      </c>
      <c r="C236" s="30">
        <f>SUM(C235)</f>
        <v>548246.22500000009</v>
      </c>
      <c r="D236" s="38"/>
      <c r="E236" s="3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8.75" x14ac:dyDescent="0.3">
      <c r="A237" s="38"/>
      <c r="B237" s="38"/>
      <c r="C237" s="57"/>
      <c r="D237" s="38"/>
      <c r="E237" s="3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22.5" x14ac:dyDescent="0.45">
      <c r="A238" s="76" t="s">
        <v>88</v>
      </c>
      <c r="B238" s="76"/>
      <c r="C238" s="77"/>
      <c r="D238" s="38"/>
      <c r="E238" s="3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8.75" x14ac:dyDescent="0.3">
      <c r="A239" s="38"/>
      <c r="B239" s="42"/>
      <c r="C239" s="52"/>
      <c r="D239" s="38"/>
      <c r="E239" s="3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8.75" x14ac:dyDescent="0.3">
      <c r="A240" s="41" t="s">
        <v>32</v>
      </c>
      <c r="B240" s="32" t="s">
        <v>25</v>
      </c>
      <c r="C240" s="30" t="s">
        <v>57</v>
      </c>
      <c r="D240" s="38"/>
      <c r="E240" s="3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8.75" x14ac:dyDescent="0.3">
      <c r="A241" s="41">
        <v>1</v>
      </c>
      <c r="B241" s="41" t="s">
        <v>1</v>
      </c>
      <c r="C241" s="55">
        <v>1103133.9500000002</v>
      </c>
      <c r="D241" s="38"/>
      <c r="E241" s="3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8.75" x14ac:dyDescent="0.3">
      <c r="A242" s="41">
        <v>2</v>
      </c>
      <c r="B242" s="41" t="s">
        <v>3</v>
      </c>
      <c r="C242" s="55">
        <v>488333.46299999999</v>
      </c>
      <c r="D242" s="38"/>
      <c r="E242" s="3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8.75" x14ac:dyDescent="0.3">
      <c r="A243" s="41">
        <v>3</v>
      </c>
      <c r="B243" s="41" t="s">
        <v>7</v>
      </c>
      <c r="C243" s="55">
        <v>13338601.729999997</v>
      </c>
      <c r="D243" s="38"/>
      <c r="E243" s="3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8.75" x14ac:dyDescent="0.3">
      <c r="A244" s="41">
        <v>4</v>
      </c>
      <c r="B244" s="41" t="s">
        <v>11</v>
      </c>
      <c r="C244" s="55">
        <v>1317800.4300000002</v>
      </c>
      <c r="D244" s="38"/>
      <c r="E244" s="3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8.75" x14ac:dyDescent="0.3">
      <c r="A245" s="41">
        <v>5</v>
      </c>
      <c r="B245" s="41" t="s">
        <v>12</v>
      </c>
      <c r="C245" s="55">
        <v>79286.259999999995</v>
      </c>
      <c r="D245" s="38"/>
      <c r="E245" s="3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8.75" x14ac:dyDescent="0.3">
      <c r="A246" s="41">
        <v>6</v>
      </c>
      <c r="B246" s="41" t="s">
        <v>2</v>
      </c>
      <c r="C246" s="55">
        <v>15425</v>
      </c>
      <c r="D246" s="38"/>
      <c r="E246" s="3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8.75" x14ac:dyDescent="0.3">
      <c r="A247" s="43">
        <v>7</v>
      </c>
      <c r="B247" s="41" t="s">
        <v>5</v>
      </c>
      <c r="C247" s="55">
        <v>22000</v>
      </c>
      <c r="D247" s="38"/>
      <c r="E247" s="3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8.75" x14ac:dyDescent="0.3">
      <c r="A248" s="43">
        <v>8</v>
      </c>
      <c r="B248" s="41" t="s">
        <v>6</v>
      </c>
      <c r="C248" s="55">
        <v>11966.67</v>
      </c>
      <c r="D248" s="38"/>
      <c r="E248" s="3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8.75" x14ac:dyDescent="0.3">
      <c r="A249" s="32"/>
      <c r="B249" s="32" t="s">
        <v>0</v>
      </c>
      <c r="C249" s="30">
        <f>SUM(C241:C248)</f>
        <v>16376547.502999997</v>
      </c>
      <c r="D249" s="38"/>
      <c r="E249" s="3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8.75" x14ac:dyDescent="0.3">
      <c r="A250" s="38"/>
      <c r="B250" s="38"/>
      <c r="C250" s="57"/>
      <c r="D250" s="38"/>
      <c r="E250" s="3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22.5" x14ac:dyDescent="0.45">
      <c r="A251" s="76" t="s">
        <v>89</v>
      </c>
      <c r="B251" s="76"/>
      <c r="C251" s="77"/>
      <c r="D251" s="38"/>
      <c r="E251" s="3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22.5" x14ac:dyDescent="0.45">
      <c r="A252" s="74"/>
      <c r="B252" s="87"/>
      <c r="C252" s="77"/>
      <c r="D252" s="38"/>
      <c r="E252" s="3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8.75" x14ac:dyDescent="0.3">
      <c r="A253" s="41" t="s">
        <v>32</v>
      </c>
      <c r="B253" s="32" t="s">
        <v>25</v>
      </c>
      <c r="C253" s="30" t="s">
        <v>57</v>
      </c>
      <c r="D253" s="38"/>
      <c r="E253" s="3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8.75" x14ac:dyDescent="0.3">
      <c r="A254" s="41">
        <v>1</v>
      </c>
      <c r="B254" s="41" t="s">
        <v>43</v>
      </c>
      <c r="C254" s="55">
        <v>655065.24</v>
      </c>
      <c r="D254" s="38"/>
      <c r="E254" s="3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8.75" x14ac:dyDescent="0.3">
      <c r="A255" s="41">
        <v>2</v>
      </c>
      <c r="B255" s="41" t="s">
        <v>2</v>
      </c>
      <c r="C255" s="55">
        <v>112276.99</v>
      </c>
      <c r="D255" s="38"/>
      <c r="E255" s="3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8.75" x14ac:dyDescent="0.3">
      <c r="A256" s="41">
        <v>3</v>
      </c>
      <c r="B256" s="41" t="s">
        <v>3</v>
      </c>
      <c r="C256" s="55">
        <v>9066.5999999999985</v>
      </c>
      <c r="D256" s="38"/>
      <c r="E256" s="3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8.75" x14ac:dyDescent="0.3">
      <c r="A257" s="32"/>
      <c r="B257" s="32" t="s">
        <v>0</v>
      </c>
      <c r="C257" s="30">
        <f>SUM(C254:C256)</f>
        <v>776408.83</v>
      </c>
      <c r="D257" s="38"/>
      <c r="E257" s="3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8.75" x14ac:dyDescent="0.3">
      <c r="A258" s="38"/>
      <c r="B258" s="38"/>
      <c r="C258" s="57"/>
      <c r="D258" s="38"/>
      <c r="E258" s="3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22.5" x14ac:dyDescent="0.45">
      <c r="A259" s="76" t="s">
        <v>90</v>
      </c>
      <c r="B259" s="76"/>
      <c r="C259" s="77"/>
      <c r="D259" s="38"/>
      <c r="E259" s="3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22.5" x14ac:dyDescent="0.45">
      <c r="A260" s="74"/>
      <c r="B260" s="87"/>
      <c r="C260" s="77"/>
      <c r="D260" s="38"/>
      <c r="E260" s="3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8.75" x14ac:dyDescent="0.3">
      <c r="A261" s="41" t="s">
        <v>32</v>
      </c>
      <c r="B261" s="32" t="s">
        <v>25</v>
      </c>
      <c r="C261" s="30" t="s">
        <v>57</v>
      </c>
      <c r="D261" s="35"/>
      <c r="E261" s="3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8.75" x14ac:dyDescent="0.3">
      <c r="A262" s="41">
        <v>1</v>
      </c>
      <c r="B262" s="41" t="s">
        <v>1</v>
      </c>
      <c r="C262" s="55">
        <v>33985.589999999997</v>
      </c>
      <c r="D262" s="38"/>
      <c r="E262" s="3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8.75" x14ac:dyDescent="0.3">
      <c r="A263" s="41">
        <v>2</v>
      </c>
      <c r="B263" s="41" t="s">
        <v>2</v>
      </c>
      <c r="C263" s="55">
        <v>35925</v>
      </c>
      <c r="D263" s="38"/>
      <c r="E263" s="3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8.75" x14ac:dyDescent="0.3">
      <c r="A264" s="41">
        <v>3</v>
      </c>
      <c r="B264" s="41" t="s">
        <v>3</v>
      </c>
      <c r="C264" s="55">
        <v>47933.3</v>
      </c>
      <c r="D264" s="38"/>
      <c r="E264" s="3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8.75" x14ac:dyDescent="0.3">
      <c r="A265" s="41">
        <v>4</v>
      </c>
      <c r="B265" s="41" t="s">
        <v>60</v>
      </c>
      <c r="C265" s="67">
        <v>1.575E-3</v>
      </c>
      <c r="D265" s="38"/>
      <c r="E265" s="3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8.75" x14ac:dyDescent="0.3">
      <c r="A266" s="41"/>
      <c r="B266" s="32" t="s">
        <v>0</v>
      </c>
      <c r="C266" s="30">
        <f>SUM(C262:C265)</f>
        <v>117843.891575</v>
      </c>
      <c r="D266" s="38"/>
      <c r="E266" s="3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8.75" x14ac:dyDescent="0.3">
      <c r="A267" s="38"/>
      <c r="B267" s="38"/>
      <c r="C267" s="57"/>
      <c r="D267" s="38"/>
      <c r="E267" s="3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22.5" x14ac:dyDescent="0.45">
      <c r="A268" s="76" t="s">
        <v>91</v>
      </c>
      <c r="B268" s="76"/>
      <c r="C268" s="77"/>
      <c r="D268" s="38"/>
      <c r="E268" s="3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8.75" x14ac:dyDescent="0.3">
      <c r="A269" s="38"/>
      <c r="B269" s="42"/>
      <c r="C269" s="52"/>
      <c r="D269" s="38"/>
      <c r="E269" s="3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8.75" x14ac:dyDescent="0.3">
      <c r="A270" s="41" t="s">
        <v>32</v>
      </c>
      <c r="B270" s="32" t="s">
        <v>25</v>
      </c>
      <c r="C270" s="30" t="s">
        <v>57</v>
      </c>
      <c r="D270" s="38"/>
      <c r="E270" s="3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8.75" x14ac:dyDescent="0.3">
      <c r="A271" s="41">
        <v>1</v>
      </c>
      <c r="B271" s="41" t="s">
        <v>1</v>
      </c>
      <c r="C271" s="55">
        <v>958283.1100000001</v>
      </c>
      <c r="D271" s="38"/>
      <c r="E271" s="3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8.75" x14ac:dyDescent="0.3">
      <c r="A272" s="41">
        <v>2</v>
      </c>
      <c r="B272" s="41" t="s">
        <v>6</v>
      </c>
      <c r="C272" s="55">
        <v>8400</v>
      </c>
      <c r="D272" s="38"/>
      <c r="E272" s="38"/>
      <c r="F272" s="5"/>
      <c r="G272" s="5"/>
      <c r="H272" s="5"/>
      <c r="I272" s="5"/>
      <c r="J272" s="5"/>
      <c r="K272" s="5"/>
      <c r="L272" s="5"/>
      <c r="M272" s="5"/>
      <c r="N272" s="5"/>
      <c r="O272" s="8"/>
      <c r="P272" s="5"/>
      <c r="Q272" s="5"/>
      <c r="R272" s="5"/>
      <c r="S272" s="5"/>
      <c r="T272" s="5"/>
    </row>
    <row r="273" spans="1:20" ht="18.75" x14ac:dyDescent="0.3">
      <c r="A273" s="41">
        <v>3</v>
      </c>
      <c r="B273" s="41" t="s">
        <v>48</v>
      </c>
      <c r="C273" s="65">
        <v>5.2600000000000001E-2</v>
      </c>
      <c r="D273" s="38"/>
      <c r="E273" s="3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8.75" x14ac:dyDescent="0.3">
      <c r="A274" s="41">
        <v>4</v>
      </c>
      <c r="B274" s="41" t="s">
        <v>3</v>
      </c>
      <c r="C274" s="55">
        <v>15165.77</v>
      </c>
      <c r="D274" s="38"/>
      <c r="E274" s="3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8.75" x14ac:dyDescent="0.3">
      <c r="A275" s="41">
        <v>5</v>
      </c>
      <c r="B275" s="41" t="s">
        <v>15</v>
      </c>
      <c r="C275" s="65">
        <v>10784.17</v>
      </c>
      <c r="D275" s="38"/>
      <c r="E275" s="3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8.75" x14ac:dyDescent="0.3">
      <c r="A276" s="41">
        <v>6</v>
      </c>
      <c r="B276" s="41" t="s">
        <v>55</v>
      </c>
      <c r="C276" s="67">
        <v>4.0000000000000003E-5</v>
      </c>
      <c r="D276" s="38"/>
      <c r="E276" s="3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s="5" customFormat="1" ht="18.75" x14ac:dyDescent="0.3">
      <c r="A277" s="41">
        <v>7</v>
      </c>
      <c r="B277" s="41" t="s">
        <v>20</v>
      </c>
      <c r="C277" s="55">
        <v>1147.7439999999999</v>
      </c>
      <c r="D277" s="38"/>
      <c r="E277" s="38"/>
    </row>
    <row r="278" spans="1:20" ht="18.75" x14ac:dyDescent="0.3">
      <c r="A278" s="41">
        <v>8</v>
      </c>
      <c r="B278" s="41" t="s">
        <v>16</v>
      </c>
      <c r="C278" s="55">
        <v>131.5</v>
      </c>
      <c r="D278" s="38"/>
      <c r="E278" s="3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s="5" customFormat="1" ht="18.75" x14ac:dyDescent="0.3">
      <c r="A279" s="32"/>
      <c r="B279" s="32" t="s">
        <v>0</v>
      </c>
      <c r="C279" s="30">
        <f>SUM(C271:C278)</f>
        <v>993912.34664000012</v>
      </c>
      <c r="D279" s="38"/>
      <c r="E279" s="38"/>
    </row>
    <row r="280" spans="1:20" ht="18.75" x14ac:dyDescent="0.3">
      <c r="A280" s="38"/>
      <c r="B280" s="38"/>
      <c r="C280" s="57"/>
      <c r="D280" s="38"/>
      <c r="E280" s="3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22.5" x14ac:dyDescent="0.45">
      <c r="A281" s="74"/>
      <c r="B281" s="80" t="s">
        <v>30</v>
      </c>
      <c r="C281" s="81"/>
      <c r="D281" s="38"/>
      <c r="E281" s="3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22.5" x14ac:dyDescent="0.45">
      <c r="A282" s="74"/>
      <c r="B282" s="74"/>
      <c r="C282" s="86"/>
      <c r="D282" s="38"/>
      <c r="E282" s="3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22.5" x14ac:dyDescent="0.45">
      <c r="A283" s="76" t="s">
        <v>92</v>
      </c>
      <c r="B283" s="76"/>
      <c r="C283" s="77"/>
      <c r="D283" s="38"/>
      <c r="E283" s="3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8.75" x14ac:dyDescent="0.3">
      <c r="A284" s="38"/>
      <c r="B284" s="42"/>
      <c r="C284" s="52"/>
      <c r="D284" s="38"/>
      <c r="E284" s="3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8.75" x14ac:dyDescent="0.3">
      <c r="A285" s="41" t="s">
        <v>34</v>
      </c>
      <c r="B285" s="32" t="s">
        <v>25</v>
      </c>
      <c r="C285" s="30" t="s">
        <v>57</v>
      </c>
      <c r="D285" s="38"/>
      <c r="E285" s="3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8.75" x14ac:dyDescent="0.3">
      <c r="A286" s="41">
        <v>1</v>
      </c>
      <c r="B286" s="41" t="s">
        <v>1</v>
      </c>
      <c r="C286" s="55">
        <v>276354.27</v>
      </c>
      <c r="D286" s="38"/>
      <c r="E286" s="3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8.75" x14ac:dyDescent="0.3">
      <c r="A287" s="41">
        <v>2</v>
      </c>
      <c r="B287" s="41" t="s">
        <v>2</v>
      </c>
      <c r="C287" s="55">
        <v>6250</v>
      </c>
      <c r="D287" s="38"/>
      <c r="E287" s="3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8.75" x14ac:dyDescent="0.3">
      <c r="A288" s="41">
        <v>3</v>
      </c>
      <c r="B288" s="41" t="s">
        <v>3</v>
      </c>
      <c r="C288" s="55">
        <v>3333.4</v>
      </c>
      <c r="D288" s="38"/>
      <c r="E288" s="3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s="5" customFormat="1" ht="18.75" x14ac:dyDescent="0.3">
      <c r="A289" s="41">
        <v>4</v>
      </c>
      <c r="B289" s="41" t="s">
        <v>12</v>
      </c>
      <c r="C289" s="55">
        <v>18320</v>
      </c>
      <c r="D289" s="38"/>
      <c r="E289" s="38"/>
    </row>
    <row r="290" spans="1:20" ht="18.75" x14ac:dyDescent="0.3">
      <c r="A290" s="32"/>
      <c r="B290" s="32" t="s">
        <v>0</v>
      </c>
      <c r="C290" s="30">
        <f>SUM(C286:C289)</f>
        <v>304257.67000000004</v>
      </c>
      <c r="D290" s="38"/>
      <c r="E290" s="3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8.75" x14ac:dyDescent="0.3">
      <c r="A291" s="38"/>
      <c r="B291" s="35"/>
      <c r="C291" s="53"/>
      <c r="D291" s="38"/>
      <c r="E291" s="3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8.75" x14ac:dyDescent="0.3">
      <c r="A292" s="38"/>
      <c r="B292" s="35"/>
      <c r="C292" s="53"/>
      <c r="D292" s="38"/>
      <c r="E292" s="3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22.5" x14ac:dyDescent="0.45">
      <c r="A293" s="76" t="s">
        <v>93</v>
      </c>
      <c r="B293" s="76"/>
      <c r="C293" s="77"/>
      <c r="D293" s="38"/>
      <c r="E293" s="3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8.75" x14ac:dyDescent="0.3">
      <c r="A294" s="38"/>
      <c r="B294" s="42"/>
      <c r="C294" s="52"/>
      <c r="D294" s="38"/>
      <c r="E294" s="3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8.75" x14ac:dyDescent="0.3">
      <c r="A295" s="41" t="s">
        <v>34</v>
      </c>
      <c r="B295" s="32" t="s">
        <v>25</v>
      </c>
      <c r="C295" s="30" t="s">
        <v>57</v>
      </c>
      <c r="D295" s="38"/>
      <c r="E295" s="3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8.75" x14ac:dyDescent="0.3">
      <c r="A296" s="41">
        <v>1</v>
      </c>
      <c r="B296" s="41" t="s">
        <v>3</v>
      </c>
      <c r="C296" s="55">
        <v>13366.68</v>
      </c>
      <c r="D296" s="38"/>
      <c r="E296" s="3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.5" customHeight="1" x14ac:dyDescent="0.3">
      <c r="A297" s="41">
        <v>2</v>
      </c>
      <c r="B297" s="41" t="s">
        <v>2</v>
      </c>
      <c r="C297" s="55">
        <v>142025</v>
      </c>
      <c r="D297" s="38"/>
      <c r="E297" s="3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.5" customHeight="1" x14ac:dyDescent="0.3">
      <c r="A298" s="41">
        <v>3</v>
      </c>
      <c r="B298" s="41" t="s">
        <v>1</v>
      </c>
      <c r="C298" s="55">
        <v>666.67</v>
      </c>
      <c r="D298" s="38"/>
      <c r="E298" s="3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8.75" x14ac:dyDescent="0.3">
      <c r="A299" s="32"/>
      <c r="B299" s="32" t="s">
        <v>0</v>
      </c>
      <c r="C299" s="30">
        <f>SUM(C296:C298)</f>
        <v>156058.35</v>
      </c>
      <c r="D299" s="38"/>
      <c r="E299" s="3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8.75" x14ac:dyDescent="0.3">
      <c r="A300" s="38"/>
      <c r="B300" s="38"/>
      <c r="C300" s="57"/>
      <c r="D300" s="38"/>
      <c r="E300" s="3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8.75" x14ac:dyDescent="0.3">
      <c r="A301" s="38"/>
      <c r="B301" s="38"/>
      <c r="C301" s="57"/>
      <c r="D301" s="38"/>
      <c r="E301" s="3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8.75" x14ac:dyDescent="0.3">
      <c r="A302" s="38"/>
      <c r="B302" s="38"/>
      <c r="C302" s="57"/>
      <c r="D302" s="38"/>
      <c r="E302" s="3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22.5" x14ac:dyDescent="0.45">
      <c r="A303" s="76" t="s">
        <v>94</v>
      </c>
      <c r="B303" s="76"/>
      <c r="C303" s="77"/>
      <c r="D303" s="38"/>
      <c r="E303" s="3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8.75" x14ac:dyDescent="0.3">
      <c r="A304" s="38"/>
      <c r="B304" s="42"/>
      <c r="C304" s="52"/>
      <c r="D304" s="38"/>
      <c r="E304" s="38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8.75" x14ac:dyDescent="0.3">
      <c r="A305" s="41" t="s">
        <v>34</v>
      </c>
      <c r="B305" s="32" t="s">
        <v>25</v>
      </c>
      <c r="C305" s="30" t="s">
        <v>57</v>
      </c>
      <c r="D305" s="38"/>
      <c r="E305" s="3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8.75" x14ac:dyDescent="0.3">
      <c r="A306" s="41">
        <v>1</v>
      </c>
      <c r="B306" s="41" t="s">
        <v>1</v>
      </c>
      <c r="C306" s="55">
        <v>691533.03500000003</v>
      </c>
      <c r="D306" s="38"/>
      <c r="E306" s="3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8.75" x14ac:dyDescent="0.3">
      <c r="A307" s="41">
        <v>2</v>
      </c>
      <c r="B307" s="41" t="s">
        <v>4</v>
      </c>
      <c r="C307" s="55">
        <v>310</v>
      </c>
      <c r="D307" s="38"/>
      <c r="E307" s="3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8.75" x14ac:dyDescent="0.3">
      <c r="A308" s="41"/>
      <c r="B308" s="32" t="s">
        <v>0</v>
      </c>
      <c r="C308" s="30">
        <f>SUM(C306:C307)</f>
        <v>691843.03500000003</v>
      </c>
      <c r="D308" s="38"/>
      <c r="E308" s="3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8.75" x14ac:dyDescent="0.3">
      <c r="A309" s="38"/>
      <c r="B309" s="38"/>
      <c r="C309" s="57"/>
      <c r="D309" s="38"/>
      <c r="E309" s="3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8.75" x14ac:dyDescent="0.3">
      <c r="A310" s="38"/>
      <c r="B310" s="35"/>
      <c r="C310" s="53"/>
      <c r="D310" s="38"/>
      <c r="E310" s="3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22.5" x14ac:dyDescent="0.45">
      <c r="A311" s="84" t="s">
        <v>95</v>
      </c>
      <c r="B311" s="84"/>
      <c r="C311" s="88"/>
      <c r="D311" s="38"/>
      <c r="E311" s="3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8.75" x14ac:dyDescent="0.3">
      <c r="A312" s="38"/>
      <c r="B312" s="42"/>
      <c r="C312" s="52"/>
      <c r="D312" s="38"/>
      <c r="E312" s="3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8.75" x14ac:dyDescent="0.3">
      <c r="A313" s="38"/>
      <c r="B313" s="42"/>
      <c r="C313" s="52"/>
      <c r="D313" s="38"/>
      <c r="E313" s="3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8.75" x14ac:dyDescent="0.3">
      <c r="A314" s="41" t="s">
        <v>34</v>
      </c>
      <c r="B314" s="49" t="s">
        <v>25</v>
      </c>
      <c r="C314" s="60" t="s">
        <v>57</v>
      </c>
      <c r="D314" s="38"/>
      <c r="E314" s="3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8.75" x14ac:dyDescent="0.3">
      <c r="A315" s="41">
        <v>1</v>
      </c>
      <c r="B315" s="50" t="s">
        <v>3</v>
      </c>
      <c r="C315" s="61">
        <v>13333.34</v>
      </c>
      <c r="D315" s="38"/>
      <c r="E315" s="3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8.75" x14ac:dyDescent="0.3">
      <c r="A316" s="41">
        <v>2</v>
      </c>
      <c r="B316" s="51" t="s">
        <v>14</v>
      </c>
      <c r="C316" s="62">
        <v>1500</v>
      </c>
      <c r="D316" s="38"/>
      <c r="E316" s="3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8.75" x14ac:dyDescent="0.3">
      <c r="A317" s="41"/>
      <c r="B317" s="49" t="s">
        <v>0</v>
      </c>
      <c r="C317" s="60">
        <f>SUM(C315:C316)</f>
        <v>14833.34</v>
      </c>
      <c r="D317" s="38"/>
      <c r="E317" s="38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8.75" x14ac:dyDescent="0.3">
      <c r="A318" s="38"/>
      <c r="B318" s="38"/>
      <c r="C318" s="57"/>
      <c r="D318" s="38"/>
      <c r="E318" s="3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22.5" x14ac:dyDescent="0.45">
      <c r="A319" s="84" t="s">
        <v>96</v>
      </c>
      <c r="B319" s="84"/>
      <c r="C319" s="88"/>
      <c r="D319" s="38"/>
      <c r="E319" s="3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8.75" x14ac:dyDescent="0.3">
      <c r="A320" s="38"/>
      <c r="B320" s="42"/>
      <c r="C320" s="52"/>
      <c r="D320" s="38"/>
      <c r="E320" s="3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8.75" x14ac:dyDescent="0.3">
      <c r="A321" s="38"/>
      <c r="B321" s="42"/>
      <c r="C321" s="52"/>
      <c r="D321" s="38"/>
      <c r="E321" s="3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8.75" x14ac:dyDescent="0.3">
      <c r="A322" s="41" t="s">
        <v>34</v>
      </c>
      <c r="B322" s="32" t="s">
        <v>25</v>
      </c>
      <c r="C322" s="30" t="s">
        <v>57</v>
      </c>
      <c r="D322" s="38"/>
      <c r="E322" s="3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8.75" x14ac:dyDescent="0.3">
      <c r="A323" s="41">
        <v>1</v>
      </c>
      <c r="B323" s="41" t="s">
        <v>3</v>
      </c>
      <c r="C323" s="55">
        <v>5308</v>
      </c>
      <c r="D323" s="38"/>
      <c r="E323" s="3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8.75" x14ac:dyDescent="0.3">
      <c r="A324" s="41">
        <v>2</v>
      </c>
      <c r="B324" s="41" t="s">
        <v>14</v>
      </c>
      <c r="C324" s="55">
        <v>12500</v>
      </c>
      <c r="D324" s="38"/>
      <c r="E324" s="3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8.75" x14ac:dyDescent="0.3">
      <c r="A325" s="41"/>
      <c r="B325" s="32" t="s">
        <v>0</v>
      </c>
      <c r="C325" s="30">
        <f>SUM(C323:C324)</f>
        <v>17808</v>
      </c>
      <c r="D325" s="38"/>
      <c r="E325" s="3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s="5" customFormat="1" ht="18.75" x14ac:dyDescent="0.3">
      <c r="A326" s="39"/>
      <c r="B326" s="42"/>
      <c r="C326" s="52"/>
      <c r="D326" s="38"/>
      <c r="E326" s="38"/>
    </row>
    <row r="327" spans="1:20" s="5" customFormat="1" ht="18.75" x14ac:dyDescent="0.3">
      <c r="A327" s="39"/>
      <c r="B327" s="42"/>
      <c r="C327" s="52"/>
      <c r="D327" s="38"/>
      <c r="E327" s="38"/>
    </row>
    <row r="328" spans="1:20" ht="22.5" x14ac:dyDescent="0.45">
      <c r="A328" s="38"/>
      <c r="B328" s="71" t="s">
        <v>145</v>
      </c>
      <c r="C328" s="57"/>
      <c r="D328" s="38"/>
      <c r="E328" s="38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s="5" customFormat="1" ht="22.5" x14ac:dyDescent="0.45">
      <c r="A329" s="38"/>
      <c r="B329" s="71"/>
      <c r="C329" s="57"/>
      <c r="D329" s="38"/>
      <c r="E329" s="38"/>
    </row>
    <row r="330" spans="1:20" ht="22.5" x14ac:dyDescent="0.45">
      <c r="A330" s="76" t="s">
        <v>97</v>
      </c>
      <c r="B330" s="38"/>
      <c r="C330" s="77"/>
      <c r="D330" s="38"/>
      <c r="E330" s="3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22.5" x14ac:dyDescent="0.45">
      <c r="A331" s="38"/>
      <c r="B331" s="76"/>
      <c r="C331" s="52"/>
      <c r="D331" s="38"/>
      <c r="E331" s="3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8.75" x14ac:dyDescent="0.3">
      <c r="A332" s="41" t="s">
        <v>34</v>
      </c>
      <c r="B332" s="42"/>
      <c r="C332" s="30" t="s">
        <v>57</v>
      </c>
      <c r="D332" s="38"/>
      <c r="E332" s="3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8.75" x14ac:dyDescent="0.3">
      <c r="A333" s="41">
        <v>1</v>
      </c>
      <c r="B333" s="32" t="s">
        <v>25</v>
      </c>
      <c r="C333" s="55">
        <v>90691</v>
      </c>
      <c r="D333" s="38"/>
      <c r="E333" s="3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8.75" x14ac:dyDescent="0.3">
      <c r="A334" s="32"/>
      <c r="B334" s="41" t="s">
        <v>3</v>
      </c>
      <c r="C334" s="30">
        <f>SUM(C333:C333)</f>
        <v>90691</v>
      </c>
      <c r="D334" s="38"/>
      <c r="E334" s="3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8.75" x14ac:dyDescent="0.3">
      <c r="A335" s="38"/>
      <c r="B335" s="32" t="s">
        <v>0</v>
      </c>
      <c r="C335" s="57"/>
      <c r="D335" s="38"/>
      <c r="E335" s="3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22.5" x14ac:dyDescent="0.45">
      <c r="A336" s="76" t="s">
        <v>98</v>
      </c>
      <c r="B336" s="38"/>
      <c r="C336" s="77"/>
      <c r="D336" s="38"/>
      <c r="E336" s="3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22.5" x14ac:dyDescent="0.45">
      <c r="A337" s="74"/>
      <c r="B337" s="76"/>
      <c r="C337" s="77"/>
      <c r="D337" s="38"/>
      <c r="E337" s="3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22.5" x14ac:dyDescent="0.45">
      <c r="A338" s="41" t="s">
        <v>34</v>
      </c>
      <c r="B338" s="87"/>
      <c r="C338" s="30" t="s">
        <v>57</v>
      </c>
      <c r="D338" s="38"/>
      <c r="E338" s="3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8.75" x14ac:dyDescent="0.3">
      <c r="A339" s="41">
        <v>1</v>
      </c>
      <c r="B339" s="32" t="s">
        <v>25</v>
      </c>
      <c r="C339" s="55"/>
      <c r="D339" s="38"/>
      <c r="E339" s="3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8.75" x14ac:dyDescent="0.3">
      <c r="A340" s="38"/>
      <c r="B340" s="41" t="s">
        <v>2</v>
      </c>
      <c r="C340" s="57"/>
      <c r="D340" s="38"/>
      <c r="E340" s="3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22.5" x14ac:dyDescent="0.45">
      <c r="A341" s="76" t="s">
        <v>99</v>
      </c>
      <c r="B341" s="38"/>
      <c r="C341" s="77"/>
      <c r="D341" s="38"/>
      <c r="E341" s="3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22.5" x14ac:dyDescent="0.45">
      <c r="A342" s="38"/>
      <c r="B342" s="76"/>
      <c r="C342" s="52"/>
      <c r="D342" s="38"/>
      <c r="E342" s="3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8.75" x14ac:dyDescent="0.3">
      <c r="A343" s="41" t="s">
        <v>34</v>
      </c>
      <c r="B343" s="42"/>
      <c r="C343" s="30" t="s">
        <v>57</v>
      </c>
      <c r="D343" s="38"/>
      <c r="E343" s="3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8.75" x14ac:dyDescent="0.3">
      <c r="A344" s="41">
        <v>1</v>
      </c>
      <c r="B344" s="32" t="s">
        <v>25</v>
      </c>
      <c r="C344" s="55">
        <v>657291.73</v>
      </c>
      <c r="D344" s="38"/>
      <c r="E344" s="3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8.75" x14ac:dyDescent="0.3">
      <c r="A345" s="41">
        <v>2</v>
      </c>
      <c r="B345" s="41" t="s">
        <v>1</v>
      </c>
      <c r="C345" s="55">
        <v>2340387</v>
      </c>
      <c r="D345" s="38"/>
      <c r="E345" s="3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8.75" x14ac:dyDescent="0.3">
      <c r="A346" s="32"/>
      <c r="B346" s="41" t="s">
        <v>10</v>
      </c>
      <c r="C346" s="30">
        <f>SUM(C344:C345)</f>
        <v>2997678.73</v>
      </c>
      <c r="D346" s="38"/>
      <c r="E346" s="3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22.5" x14ac:dyDescent="0.45">
      <c r="A347" s="74"/>
      <c r="B347" s="32" t="s">
        <v>0</v>
      </c>
      <c r="C347" s="86"/>
      <c r="D347" s="38"/>
      <c r="E347" s="3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22.5" x14ac:dyDescent="0.45">
      <c r="A348" s="76" t="s">
        <v>100</v>
      </c>
      <c r="B348" s="74"/>
      <c r="C348" s="77"/>
      <c r="D348" s="38"/>
      <c r="E348" s="3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22.5" x14ac:dyDescent="0.45">
      <c r="A349" s="74"/>
      <c r="B349" s="76"/>
      <c r="C349" s="82"/>
      <c r="D349" s="38"/>
      <c r="E349" s="3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22.5" x14ac:dyDescent="0.45">
      <c r="A350" s="41" t="s">
        <v>34</v>
      </c>
      <c r="B350" s="79"/>
      <c r="C350" s="30" t="s">
        <v>57</v>
      </c>
      <c r="D350" s="38"/>
      <c r="E350" s="3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8.75" x14ac:dyDescent="0.3">
      <c r="A351" s="41">
        <v>1</v>
      </c>
      <c r="B351" s="32" t="s">
        <v>25</v>
      </c>
      <c r="C351" s="55">
        <v>103503</v>
      </c>
      <c r="D351" s="38"/>
      <c r="E351" s="3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s="5" customFormat="1" ht="18.75" x14ac:dyDescent="0.3">
      <c r="A352" s="41">
        <v>2</v>
      </c>
      <c r="B352" s="41" t="s">
        <v>2</v>
      </c>
      <c r="C352" s="55">
        <v>33</v>
      </c>
      <c r="D352" s="38"/>
      <c r="E352" s="38"/>
    </row>
    <row r="353" spans="1:20" ht="18.75" x14ac:dyDescent="0.3">
      <c r="A353" s="41">
        <v>3</v>
      </c>
      <c r="B353" s="41" t="s">
        <v>104</v>
      </c>
      <c r="C353" s="55">
        <v>28895.02</v>
      </c>
      <c r="D353" s="38"/>
      <c r="E353" s="3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8.75" x14ac:dyDescent="0.3">
      <c r="A354" s="41">
        <v>4</v>
      </c>
      <c r="B354" s="41" t="s">
        <v>3</v>
      </c>
      <c r="C354" s="55">
        <v>445</v>
      </c>
      <c r="D354" s="38"/>
      <c r="E354" s="3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8.75" x14ac:dyDescent="0.3">
      <c r="A355" s="32"/>
      <c r="B355" s="41" t="s">
        <v>1</v>
      </c>
      <c r="C355" s="30">
        <f>SUM(C351:C354)</f>
        <v>132876.01999999999</v>
      </c>
      <c r="D355" s="38"/>
      <c r="E355" s="3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8.75" x14ac:dyDescent="0.3">
      <c r="A356" s="38"/>
      <c r="B356" s="32" t="s">
        <v>0</v>
      </c>
      <c r="C356" s="57"/>
      <c r="D356" s="38"/>
      <c r="E356" s="3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22.5" x14ac:dyDescent="0.45">
      <c r="A357" s="76" t="s">
        <v>101</v>
      </c>
      <c r="B357" s="38"/>
      <c r="C357" s="77"/>
      <c r="D357" s="38"/>
      <c r="E357" s="3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22.5" x14ac:dyDescent="0.45">
      <c r="A358" s="75"/>
      <c r="B358" s="76"/>
      <c r="C358" s="82"/>
      <c r="D358" s="38"/>
      <c r="E358" s="3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22.5" x14ac:dyDescent="0.45">
      <c r="A359" s="38"/>
      <c r="B359" s="75"/>
      <c r="C359" s="54"/>
      <c r="D359" s="38"/>
      <c r="E359" s="3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8.75" x14ac:dyDescent="0.3">
      <c r="A360" s="41" t="s">
        <v>34</v>
      </c>
      <c r="B360" s="39"/>
      <c r="C360" s="30" t="s">
        <v>57</v>
      </c>
      <c r="D360" s="38"/>
      <c r="E360" s="3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8.75" x14ac:dyDescent="0.3">
      <c r="A361" s="41">
        <v>1</v>
      </c>
      <c r="B361" s="32" t="s">
        <v>25</v>
      </c>
      <c r="C361" s="55">
        <v>209266.11</v>
      </c>
      <c r="D361" s="38"/>
      <c r="E361" s="3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s="5" customFormat="1" ht="18.75" x14ac:dyDescent="0.3">
      <c r="A362" s="41">
        <v>2</v>
      </c>
      <c r="B362" s="41" t="s">
        <v>43</v>
      </c>
      <c r="C362" s="55">
        <v>26059.396000000001</v>
      </c>
      <c r="D362" s="38"/>
      <c r="E362" s="38"/>
    </row>
    <row r="363" spans="1:20" ht="18.75" x14ac:dyDescent="0.3">
      <c r="A363" s="41">
        <v>3</v>
      </c>
      <c r="B363" s="41" t="s">
        <v>23</v>
      </c>
      <c r="C363" s="55">
        <v>98244</v>
      </c>
      <c r="D363" s="38"/>
      <c r="E363" s="3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8.75" x14ac:dyDescent="0.3">
      <c r="A364" s="41">
        <v>4</v>
      </c>
      <c r="B364" s="41" t="s">
        <v>2</v>
      </c>
      <c r="C364" s="55">
        <v>305616.7</v>
      </c>
      <c r="D364" s="38"/>
      <c r="E364" s="3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8.75" x14ac:dyDescent="0.3">
      <c r="A365" s="41">
        <v>5</v>
      </c>
      <c r="B365" s="41" t="s">
        <v>10</v>
      </c>
      <c r="C365" s="55">
        <v>798</v>
      </c>
      <c r="D365" s="38"/>
      <c r="E365" s="3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8.75" x14ac:dyDescent="0.3">
      <c r="A366" s="41">
        <v>6</v>
      </c>
      <c r="B366" s="41" t="s">
        <v>5</v>
      </c>
      <c r="C366" s="55">
        <v>9835</v>
      </c>
      <c r="D366" s="38"/>
      <c r="E366" s="3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s="5" customFormat="1" ht="18.75" x14ac:dyDescent="0.3">
      <c r="A367" s="41">
        <v>7</v>
      </c>
      <c r="B367" s="41" t="s">
        <v>18</v>
      </c>
      <c r="C367" s="55">
        <v>800</v>
      </c>
      <c r="D367" s="38"/>
      <c r="E367" s="38"/>
    </row>
    <row r="368" spans="1:20" ht="18.75" x14ac:dyDescent="0.3">
      <c r="A368" s="41">
        <v>8</v>
      </c>
      <c r="B368" s="41" t="s">
        <v>15</v>
      </c>
      <c r="C368" s="55">
        <v>10750</v>
      </c>
      <c r="D368" s="38"/>
      <c r="E368" s="3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8.75" x14ac:dyDescent="0.3">
      <c r="A369" s="41">
        <v>9</v>
      </c>
      <c r="B369" s="41" t="s">
        <v>2</v>
      </c>
      <c r="C369" s="55">
        <v>86400</v>
      </c>
      <c r="D369" s="38"/>
      <c r="E369" s="3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8.75" x14ac:dyDescent="0.3">
      <c r="A370" s="41">
        <v>10</v>
      </c>
      <c r="B370" s="41" t="s">
        <v>12</v>
      </c>
      <c r="C370" s="55">
        <v>3200</v>
      </c>
      <c r="D370" s="38"/>
      <c r="E370" s="3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8.75" x14ac:dyDescent="0.3">
      <c r="A371" s="32"/>
      <c r="B371" s="41" t="s">
        <v>56</v>
      </c>
      <c r="C371" s="30">
        <f>SUM(C361:C370)</f>
        <v>750969.20600000001</v>
      </c>
      <c r="D371" s="38"/>
      <c r="E371" s="3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8.75" x14ac:dyDescent="0.3">
      <c r="A372" s="38"/>
      <c r="B372" s="32" t="s">
        <v>0</v>
      </c>
      <c r="C372" s="57"/>
      <c r="D372" s="38"/>
      <c r="E372" s="3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22.5" x14ac:dyDescent="0.45">
      <c r="A373" s="84" t="s">
        <v>102</v>
      </c>
      <c r="B373" s="38"/>
      <c r="C373" s="88"/>
      <c r="D373" s="38"/>
      <c r="E373" s="3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22.5" x14ac:dyDescent="0.45">
      <c r="A374" s="38"/>
      <c r="B374" s="84"/>
      <c r="C374" s="54"/>
      <c r="D374" s="38"/>
      <c r="E374" s="3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8.75" x14ac:dyDescent="0.3">
      <c r="A375" s="38"/>
      <c r="B375" s="39"/>
      <c r="C375" s="54"/>
      <c r="D375" s="38"/>
      <c r="E375" s="3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8.75" x14ac:dyDescent="0.3">
      <c r="A376" s="41" t="s">
        <v>34</v>
      </c>
      <c r="B376" s="39"/>
      <c r="C376" s="30" t="s">
        <v>57</v>
      </c>
      <c r="D376" s="38"/>
      <c r="E376" s="3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8.75" x14ac:dyDescent="0.3">
      <c r="A377" s="41">
        <v>1</v>
      </c>
      <c r="B377" s="32" t="s">
        <v>25</v>
      </c>
      <c r="C377" s="55">
        <v>41267.5</v>
      </c>
      <c r="D377" s="38"/>
      <c r="E377" s="3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8.75" x14ac:dyDescent="0.3">
      <c r="A378" s="41">
        <v>2</v>
      </c>
      <c r="B378" s="41" t="s">
        <v>2</v>
      </c>
      <c r="C378" s="55">
        <v>3333.34</v>
      </c>
      <c r="D378" s="38"/>
      <c r="E378" s="3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8.75" x14ac:dyDescent="0.3">
      <c r="A379" s="32"/>
      <c r="B379" s="41" t="s">
        <v>3</v>
      </c>
      <c r="C379" s="30">
        <f>AVERAGE(C377:C378)</f>
        <v>22300.42</v>
      </c>
      <c r="D379" s="38"/>
      <c r="E379" s="38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8.75" x14ac:dyDescent="0.3">
      <c r="A380" s="41"/>
      <c r="B380" s="32" t="s">
        <v>0</v>
      </c>
      <c r="C380" s="55"/>
      <c r="D380" s="38"/>
      <c r="E380" s="3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8.75" x14ac:dyDescent="0.3">
      <c r="A381" s="38"/>
      <c r="B381" s="41"/>
      <c r="C381" s="57"/>
      <c r="D381" s="38"/>
      <c r="E381" s="3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22.5" x14ac:dyDescent="0.45">
      <c r="A382" s="74"/>
      <c r="B382" s="38"/>
      <c r="C382" s="86"/>
      <c r="D382" s="38"/>
      <c r="E382" s="3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22.5" x14ac:dyDescent="0.45">
      <c r="A383" s="74"/>
      <c r="B383" s="74"/>
      <c r="C383" s="81"/>
      <c r="D383" s="38"/>
      <c r="E383" s="3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22.5" x14ac:dyDescent="0.45">
      <c r="A384" s="74"/>
      <c r="B384" s="80" t="s">
        <v>31</v>
      </c>
      <c r="C384" s="86"/>
      <c r="D384" s="38"/>
      <c r="E384" s="3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22.5" x14ac:dyDescent="0.45">
      <c r="A385" s="76" t="s">
        <v>103</v>
      </c>
      <c r="B385" s="74"/>
      <c r="C385" s="77"/>
      <c r="D385" s="38"/>
      <c r="E385" s="3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22.5" x14ac:dyDescent="0.45">
      <c r="A386" s="38"/>
      <c r="B386" s="76"/>
      <c r="C386" s="54"/>
      <c r="D386" s="38"/>
      <c r="E386" s="3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8.75" x14ac:dyDescent="0.3">
      <c r="A387" s="41" t="s">
        <v>34</v>
      </c>
      <c r="B387" s="39"/>
      <c r="C387" s="30" t="s">
        <v>57</v>
      </c>
      <c r="D387" s="38"/>
      <c r="E387" s="3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8.75" x14ac:dyDescent="0.3">
      <c r="A388" s="41">
        <v>1</v>
      </c>
      <c r="B388" s="32" t="s">
        <v>25</v>
      </c>
      <c r="C388" s="55">
        <v>1330732.6470000001</v>
      </c>
      <c r="D388" s="38"/>
      <c r="E388" s="3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s="5" customFormat="1" ht="18.75" x14ac:dyDescent="0.3">
      <c r="A389" s="41">
        <v>2</v>
      </c>
      <c r="B389" s="41" t="s">
        <v>1</v>
      </c>
      <c r="C389" s="55">
        <v>633071.82200000016</v>
      </c>
      <c r="D389" s="38"/>
      <c r="E389" s="38"/>
    </row>
    <row r="390" spans="1:20" ht="18.75" x14ac:dyDescent="0.3">
      <c r="A390" s="41">
        <v>3</v>
      </c>
      <c r="B390" s="41" t="s">
        <v>23</v>
      </c>
      <c r="C390" s="55">
        <v>19065.5</v>
      </c>
      <c r="D390" s="38"/>
      <c r="E390" s="3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8.75" x14ac:dyDescent="0.3">
      <c r="A391" s="41">
        <v>4</v>
      </c>
      <c r="B391" s="41" t="s">
        <v>3</v>
      </c>
      <c r="C391" s="55">
        <v>47220</v>
      </c>
      <c r="D391" s="38"/>
      <c r="E391" s="3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8.75" x14ac:dyDescent="0.3">
      <c r="A392" s="41">
        <v>5</v>
      </c>
      <c r="B392" s="41" t="s">
        <v>13</v>
      </c>
      <c r="C392" s="67">
        <v>2.8349999999999998E-3</v>
      </c>
      <c r="D392" s="38"/>
      <c r="E392" s="3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8.75" x14ac:dyDescent="0.3">
      <c r="A393" s="32"/>
      <c r="B393" s="41" t="s">
        <v>62</v>
      </c>
      <c r="C393" s="56">
        <f>SUM(C388:C392)</f>
        <v>2030089.9718350002</v>
      </c>
      <c r="D393" s="38"/>
      <c r="E393" s="3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8.75" x14ac:dyDescent="0.3">
      <c r="A394" s="38"/>
      <c r="B394" s="32" t="s">
        <v>0</v>
      </c>
      <c r="C394" s="63"/>
      <c r="D394" s="38"/>
      <c r="E394" s="3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8.75" x14ac:dyDescent="0.3">
      <c r="A395" s="38"/>
      <c r="B395" s="38"/>
      <c r="C395" s="38"/>
      <c r="D395" s="38"/>
      <c r="E395" s="3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8.75" x14ac:dyDescent="0.3">
      <c r="B396" s="38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x14ac:dyDescent="0.25">
      <c r="B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x14ac:dyDescent="0.25">
      <c r="B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x14ac:dyDescent="0.25">
      <c r="B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x14ac:dyDescent="0.25">
      <c r="B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2:20" x14ac:dyDescent="0.25">
      <c r="B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2:20" x14ac:dyDescent="0.25">
      <c r="B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2:20" x14ac:dyDescent="0.25">
      <c r="B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2:20" x14ac:dyDescent="0.25">
      <c r="B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2:20" x14ac:dyDescent="0.25">
      <c r="B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2:20" x14ac:dyDescent="0.25">
      <c r="B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2:20" x14ac:dyDescent="0.25">
      <c r="B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2:20" x14ac:dyDescent="0.25">
      <c r="B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2:20" x14ac:dyDescent="0.25">
      <c r="B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2:20" x14ac:dyDescent="0.25">
      <c r="B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2:20" x14ac:dyDescent="0.25">
      <c r="B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2:20" x14ac:dyDescent="0.25">
      <c r="B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2:20" x14ac:dyDescent="0.25">
      <c r="B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2:20" x14ac:dyDescent="0.25">
      <c r="B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2:20" x14ac:dyDescent="0.25">
      <c r="B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2:20" x14ac:dyDescent="0.25"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"/>
      <c r="T416" s="5"/>
    </row>
    <row r="417" spans="2:20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"/>
      <c r="T417" s="5"/>
    </row>
    <row r="418" spans="2:20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"/>
      <c r="T418" s="5"/>
    </row>
    <row r="419" spans="2:20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"/>
      <c r="T419" s="5"/>
    </row>
    <row r="420" spans="2:20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"/>
      <c r="T420" s="5"/>
    </row>
    <row r="421" spans="2:20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"/>
      <c r="T421" s="5"/>
    </row>
    <row r="422" spans="2:20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"/>
      <c r="T422" s="5"/>
    </row>
    <row r="423" spans="2:20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"/>
      <c r="T423" s="5"/>
    </row>
    <row r="424" spans="2:20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"/>
      <c r="T424" s="5"/>
    </row>
    <row r="425" spans="2:20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"/>
      <c r="T425" s="5"/>
    </row>
    <row r="426" spans="2:20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"/>
      <c r="T426" s="5"/>
    </row>
    <row r="427" spans="2:20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"/>
      <c r="T427" s="5"/>
    </row>
    <row r="428" spans="2:20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"/>
      <c r="T428" s="5"/>
    </row>
    <row r="429" spans="2:20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"/>
      <c r="T429" s="5"/>
    </row>
    <row r="430" spans="2:20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"/>
      <c r="T430" s="5"/>
    </row>
    <row r="431" spans="2:20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"/>
      <c r="T431" s="5"/>
    </row>
    <row r="432" spans="2:20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"/>
      <c r="T432" s="5"/>
    </row>
    <row r="433" spans="2:20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"/>
      <c r="T433" s="5"/>
    </row>
    <row r="434" spans="2:20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"/>
      <c r="T434" s="5"/>
    </row>
    <row r="435" spans="2:20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"/>
      <c r="T435" s="5"/>
    </row>
    <row r="436" spans="2:20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"/>
      <c r="T436" s="5"/>
    </row>
    <row r="437" spans="2:20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"/>
      <c r="T437" s="5"/>
    </row>
    <row r="438" spans="2:20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"/>
      <c r="T438" s="5"/>
    </row>
    <row r="439" spans="2:20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"/>
      <c r="T439" s="5"/>
    </row>
    <row r="440" spans="2:20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"/>
      <c r="T440" s="5"/>
    </row>
    <row r="441" spans="2:20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"/>
      <c r="T441" s="5"/>
    </row>
    <row r="442" spans="2:20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"/>
      <c r="T442" s="5"/>
    </row>
    <row r="443" spans="2:20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"/>
      <c r="T443" s="5"/>
    </row>
    <row r="444" spans="2:20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"/>
      <c r="T444" s="5"/>
    </row>
    <row r="445" spans="2:20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"/>
      <c r="T445" s="5"/>
    </row>
    <row r="446" spans="2:20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"/>
      <c r="T446" s="5"/>
    </row>
    <row r="447" spans="2:20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"/>
      <c r="T447" s="5"/>
    </row>
    <row r="448" spans="2:20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"/>
      <c r="T448" s="5"/>
    </row>
    <row r="449" spans="2:20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"/>
      <c r="T449" s="5"/>
    </row>
    <row r="450" spans="2:20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"/>
      <c r="T450" s="5"/>
    </row>
    <row r="451" spans="2:20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"/>
      <c r="T451" s="5"/>
    </row>
    <row r="452" spans="2:20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"/>
      <c r="T452" s="5"/>
    </row>
    <row r="453" spans="2:20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"/>
      <c r="T453" s="5"/>
    </row>
    <row r="454" spans="2:20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"/>
      <c r="T454" s="5"/>
    </row>
    <row r="455" spans="2:20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"/>
      <c r="T455" s="5"/>
    </row>
    <row r="456" spans="2:20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"/>
      <c r="T456" s="5"/>
    </row>
    <row r="457" spans="2:20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"/>
      <c r="T457" s="5"/>
    </row>
    <row r="458" spans="2:20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"/>
      <c r="T458" s="5"/>
    </row>
    <row r="459" spans="2:20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"/>
      <c r="T459" s="5"/>
    </row>
    <row r="460" spans="2:20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"/>
      <c r="T460" s="5"/>
    </row>
    <row r="461" spans="2:20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"/>
      <c r="T461" s="5"/>
    </row>
    <row r="462" spans="2:20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"/>
      <c r="T462" s="5"/>
    </row>
    <row r="463" spans="2:20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"/>
      <c r="T463" s="5"/>
    </row>
    <row r="464" spans="2:20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"/>
      <c r="T464" s="5"/>
    </row>
    <row r="465" spans="1:20" x14ac:dyDescent="0.25">
      <c r="A465">
        <v>30</v>
      </c>
      <c r="B465" s="1"/>
      <c r="C465" s="3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"/>
      <c r="T465" s="5"/>
    </row>
    <row r="466" spans="1:20" x14ac:dyDescent="0.25">
      <c r="A466">
        <v>31</v>
      </c>
      <c r="B466" s="37"/>
      <c r="C466" s="3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"/>
      <c r="T466" s="5"/>
    </row>
    <row r="467" spans="1:20" s="5" customFormat="1" x14ac:dyDescent="0.25">
      <c r="A467" s="9"/>
      <c r="B467" s="37"/>
      <c r="C467" s="3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20" x14ac:dyDescent="0.25">
      <c r="A468" s="9"/>
      <c r="B468" s="3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"/>
      <c r="T468" s="5"/>
    </row>
    <row r="469" spans="1:20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"/>
      <c r="T469" s="5"/>
    </row>
    <row r="470" spans="1:20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"/>
      <c r="T470" s="5"/>
    </row>
    <row r="471" spans="1:20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"/>
      <c r="T471" s="5"/>
    </row>
    <row r="472" spans="1:20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"/>
      <c r="T472" s="5"/>
    </row>
    <row r="473" spans="1:20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"/>
      <c r="T473" s="5"/>
    </row>
    <row r="474" spans="1:20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"/>
      <c r="T474" s="5"/>
    </row>
    <row r="475" spans="1:20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"/>
      <c r="T475" s="5"/>
    </row>
    <row r="476" spans="1:20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"/>
      <c r="T476" s="5"/>
    </row>
    <row r="477" spans="1:20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"/>
      <c r="T477" s="5"/>
    </row>
    <row r="478" spans="1:20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"/>
      <c r="T478" s="5"/>
    </row>
    <row r="479" spans="1:20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"/>
      <c r="T479" s="5"/>
    </row>
    <row r="480" spans="1:20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"/>
      <c r="T480" s="5"/>
    </row>
    <row r="481" spans="2:20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"/>
      <c r="T481" s="5"/>
    </row>
    <row r="482" spans="2:20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"/>
      <c r="T482" s="5"/>
    </row>
    <row r="483" spans="2:20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"/>
      <c r="T483" s="5"/>
    </row>
    <row r="484" spans="2:20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"/>
      <c r="T484" s="5"/>
    </row>
    <row r="485" spans="2:20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"/>
      <c r="T485" s="5"/>
    </row>
    <row r="486" spans="2:20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"/>
      <c r="T486" s="5"/>
    </row>
    <row r="487" spans="2:20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"/>
      <c r="T487" s="5"/>
    </row>
    <row r="488" spans="2:20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"/>
      <c r="T488" s="5"/>
    </row>
    <row r="489" spans="2:20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"/>
      <c r="T489" s="5"/>
    </row>
    <row r="490" spans="2:20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"/>
      <c r="T490" s="5"/>
    </row>
    <row r="491" spans="2:20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"/>
      <c r="T491" s="5"/>
    </row>
    <row r="492" spans="2:20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"/>
      <c r="T492" s="5"/>
    </row>
    <row r="493" spans="2:20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"/>
      <c r="T493" s="5"/>
    </row>
    <row r="494" spans="2:20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"/>
      <c r="T494" s="5"/>
    </row>
    <row r="495" spans="2:20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"/>
      <c r="T495" s="5"/>
    </row>
    <row r="496" spans="2:20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"/>
      <c r="T496" s="5"/>
    </row>
    <row r="497" spans="2:20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"/>
      <c r="T497" s="5"/>
    </row>
    <row r="498" spans="2:20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"/>
      <c r="T498" s="5"/>
    </row>
    <row r="499" spans="2:20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"/>
      <c r="T499" s="5"/>
    </row>
    <row r="500" spans="2:20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"/>
      <c r="T500" s="5"/>
    </row>
    <row r="501" spans="2:20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"/>
      <c r="T501" s="5"/>
    </row>
    <row r="502" spans="2:20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"/>
      <c r="T502" s="5"/>
    </row>
    <row r="503" spans="2:20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"/>
      <c r="T503" s="5"/>
    </row>
    <row r="504" spans="2:20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"/>
      <c r="T504" s="5"/>
    </row>
    <row r="505" spans="2:20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"/>
      <c r="T505" s="5"/>
    </row>
    <row r="506" spans="2:20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"/>
      <c r="T506" s="5"/>
    </row>
    <row r="507" spans="2:20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"/>
      <c r="T507" s="5"/>
    </row>
    <row r="508" spans="2:20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"/>
      <c r="T508" s="5"/>
    </row>
    <row r="509" spans="2:20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"/>
      <c r="T509" s="5"/>
    </row>
    <row r="510" spans="2:20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"/>
      <c r="T510" s="5"/>
    </row>
    <row r="511" spans="2:20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"/>
      <c r="T511" s="5"/>
    </row>
    <row r="512" spans="2:20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"/>
      <c r="T512" s="5"/>
    </row>
    <row r="513" spans="2:20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"/>
      <c r="T513" s="5"/>
    </row>
    <row r="514" spans="2:20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"/>
      <c r="T514" s="5"/>
    </row>
    <row r="515" spans="2:20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"/>
      <c r="T515" s="5"/>
    </row>
    <row r="516" spans="2:20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"/>
      <c r="T516" s="5"/>
    </row>
    <row r="517" spans="2:20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"/>
      <c r="T517" s="5"/>
    </row>
    <row r="518" spans="2:20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"/>
      <c r="T518" s="5"/>
    </row>
    <row r="519" spans="2:20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"/>
      <c r="T519" s="5"/>
    </row>
    <row r="520" spans="2:20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"/>
      <c r="T520" s="5"/>
    </row>
    <row r="521" spans="2:20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"/>
      <c r="T521" s="5"/>
    </row>
    <row r="522" spans="2:20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"/>
      <c r="T522" s="5"/>
    </row>
    <row r="523" spans="2:20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"/>
      <c r="T523" s="5"/>
    </row>
    <row r="524" spans="2:20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"/>
      <c r="T524" s="5"/>
    </row>
    <row r="525" spans="2:20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"/>
      <c r="T525" s="5"/>
    </row>
    <row r="526" spans="2:20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"/>
      <c r="T526" s="5"/>
    </row>
    <row r="527" spans="2:20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"/>
      <c r="T527" s="5"/>
    </row>
    <row r="528" spans="2:20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"/>
      <c r="T528" s="5"/>
    </row>
    <row r="529" spans="2:20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"/>
      <c r="T529" s="5"/>
    </row>
    <row r="530" spans="2:20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"/>
      <c r="T530" s="5"/>
    </row>
    <row r="531" spans="2:20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"/>
      <c r="T531" s="5"/>
    </row>
    <row r="532" spans="2:20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"/>
      <c r="T532" s="5"/>
    </row>
    <row r="533" spans="2:20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"/>
      <c r="T533" s="5"/>
    </row>
    <row r="534" spans="2:20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"/>
      <c r="T534" s="5"/>
    </row>
    <row r="535" spans="2:20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"/>
      <c r="T535" s="5"/>
    </row>
    <row r="536" spans="2:20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"/>
      <c r="T536" s="5"/>
    </row>
    <row r="537" spans="2:20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"/>
      <c r="T537" s="5"/>
    </row>
    <row r="538" spans="2:20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"/>
      <c r="T538" s="5"/>
    </row>
    <row r="539" spans="2:20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"/>
      <c r="T539" s="5"/>
    </row>
    <row r="540" spans="2:20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"/>
      <c r="T540" s="5"/>
    </row>
    <row r="541" spans="2:20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"/>
      <c r="T541" s="5"/>
    </row>
    <row r="542" spans="2:20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"/>
      <c r="T542" s="5"/>
    </row>
    <row r="543" spans="2:20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"/>
      <c r="T543" s="5"/>
    </row>
    <row r="544" spans="2:20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"/>
      <c r="T544" s="5"/>
    </row>
    <row r="545" spans="2:20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"/>
      <c r="T545" s="5"/>
    </row>
    <row r="546" spans="2:20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"/>
      <c r="T546" s="5"/>
    </row>
    <row r="547" spans="2:20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"/>
      <c r="T547" s="5"/>
    </row>
    <row r="548" spans="2:20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"/>
      <c r="T548" s="5"/>
    </row>
    <row r="549" spans="2:20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"/>
      <c r="T549" s="5"/>
    </row>
    <row r="550" spans="2:20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"/>
      <c r="T550" s="5"/>
    </row>
    <row r="551" spans="2:20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"/>
      <c r="T551" s="5"/>
    </row>
    <row r="552" spans="2:20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"/>
      <c r="T552" s="5"/>
    </row>
    <row r="553" spans="2:20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"/>
      <c r="T553" s="5"/>
    </row>
    <row r="554" spans="2:20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"/>
      <c r="T554" s="5"/>
    </row>
    <row r="555" spans="2:20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"/>
      <c r="T555" s="5"/>
    </row>
    <row r="556" spans="2:20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"/>
      <c r="T556" s="5"/>
    </row>
    <row r="557" spans="2:20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"/>
      <c r="T557" s="5"/>
    </row>
    <row r="558" spans="2:20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"/>
      <c r="T558" s="5"/>
    </row>
    <row r="559" spans="2:20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"/>
      <c r="T559" s="5"/>
    </row>
    <row r="560" spans="2:20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"/>
      <c r="T560" s="5"/>
    </row>
    <row r="561" spans="2:20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"/>
      <c r="T561" s="5"/>
    </row>
    <row r="562" spans="2:20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"/>
      <c r="T562" s="5"/>
    </row>
    <row r="563" spans="2:20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"/>
      <c r="T563" s="5"/>
    </row>
    <row r="564" spans="2:20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"/>
      <c r="T564" s="5"/>
    </row>
    <row r="565" spans="2:20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"/>
      <c r="T565" s="5"/>
    </row>
    <row r="566" spans="2:20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"/>
      <c r="T566" s="5"/>
    </row>
    <row r="567" spans="2:20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"/>
      <c r="T567" s="5"/>
    </row>
    <row r="568" spans="2:20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"/>
      <c r="T568" s="5"/>
    </row>
    <row r="569" spans="2:20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"/>
      <c r="T569" s="5"/>
    </row>
    <row r="570" spans="2:20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"/>
      <c r="T570" s="5"/>
    </row>
    <row r="571" spans="2:20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"/>
      <c r="T571" s="5"/>
    </row>
    <row r="572" spans="2:20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2:20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2:20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2:20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2:20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2:18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2:18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2:18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2:18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2:18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2:18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2:18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2:18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2:18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2:18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2:18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2:18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2:18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2:18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2:18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2:18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2:18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2:18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2:18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2:18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2:18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2:18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2:18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2:18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2:18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2:18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2:18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2:18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2:18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2:18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2:18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2:18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2:18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2:18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2:18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2:18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2:18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2:18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2:18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2:18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2:18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2:18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2:18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2:18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2:18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2:18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2:18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2:18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2:18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2:18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2:18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2:18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2:18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2:18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2:18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2:18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2:18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2:18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2:18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2:18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2:18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2:18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2:18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2:18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2:18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2:18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2:18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2:18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2:18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2:18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2:18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2:18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2:18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2:18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2:18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2:18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2:18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2:18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2:18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2:18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2:18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2:18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2:18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2:18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2:18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2:18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2:18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2:18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2:18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2:18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2:18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2:18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2:18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2:18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2:18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2:18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2:18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2:18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2:18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2:18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2:18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2:18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2:18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2:18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2:18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2:18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2:18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2:18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2:18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2:18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2:18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2:18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2:18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2:18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2:18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2:18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2:18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2:18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2:18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2:18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2:18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2:18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2:18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2:18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2:18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2:18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2:18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2:18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2:18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2:18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2:18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2:18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2:18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2:18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2:18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2:18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2:18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2:18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2:18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2:18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2:18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2:18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2:18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2:18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2:18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2:18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2:18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2:18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2:18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2:18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2:18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2:18" x14ac:dyDescent="0.25">
      <c r="B728" s="1"/>
    </row>
    <row r="926" spans="2:2" s="5" customFormat="1" x14ac:dyDescent="0.25">
      <c r="B926"/>
    </row>
    <row r="927" spans="2:2" x14ac:dyDescent="0.25">
      <c r="B927" s="5"/>
    </row>
    <row r="945" spans="1:3" x14ac:dyDescent="0.25">
      <c r="A945">
        <v>29</v>
      </c>
      <c r="C945" s="36"/>
    </row>
    <row r="946" spans="1:3" x14ac:dyDescent="0.25">
      <c r="A946">
        <v>30</v>
      </c>
      <c r="B946" s="36" t="s">
        <v>50</v>
      </c>
      <c r="C946" s="36"/>
    </row>
    <row r="947" spans="1:3" x14ac:dyDescent="0.25">
      <c r="A947">
        <v>31</v>
      </c>
      <c r="B947" s="36" t="s">
        <v>51</v>
      </c>
      <c r="C947" s="1"/>
    </row>
    <row r="948" spans="1:3" x14ac:dyDescent="0.25">
      <c r="A948">
        <v>32</v>
      </c>
      <c r="B948" s="2"/>
      <c r="C948" s="1"/>
    </row>
    <row r="949" spans="1:3" x14ac:dyDescent="0.25">
      <c r="B949" s="2"/>
    </row>
    <row r="1066" spans="1:4" x14ac:dyDescent="0.25">
      <c r="A1066">
        <v>43</v>
      </c>
      <c r="C1066" s="2"/>
      <c r="D1066" s="2"/>
    </row>
    <row r="1067" spans="1:4" x14ac:dyDescent="0.25">
      <c r="A1067">
        <v>44</v>
      </c>
      <c r="B1067" s="2" t="s">
        <v>52</v>
      </c>
      <c r="C1067" s="2"/>
      <c r="D1067" s="2"/>
    </row>
    <row r="1068" spans="1:4" x14ac:dyDescent="0.25">
      <c r="B1068" s="2"/>
    </row>
  </sheetData>
  <pageMargins left="0.7" right="0.7" top="0.75" bottom="0.75" header="0.3" footer="0.3"/>
  <pageSetup scale="96" orientation="portrait" r:id="rId1"/>
  <rowBreaks count="8" manualBreakCount="8">
    <brk id="70" max="16383" man="1"/>
    <brk id="105" max="16383" man="1"/>
    <brk id="136" max="16383" man="1"/>
    <brk id="173" max="16383" man="1"/>
    <brk id="208" max="16383" man="1"/>
    <brk id="280" max="16383" man="1"/>
    <brk id="317" max="16383" man="1"/>
    <brk id="3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11.140625" style="93" customWidth="1"/>
    <col min="2" max="2" width="15.5703125" customWidth="1"/>
    <col min="3" max="6" width="14.5703125" bestFit="1" customWidth="1"/>
    <col min="7" max="7" width="12.7109375" bestFit="1" customWidth="1"/>
    <col min="8" max="8" width="11.7109375" bestFit="1" customWidth="1"/>
    <col min="9" max="9" width="9.5703125" bestFit="1" customWidth="1"/>
    <col min="10" max="10" width="12.42578125" customWidth="1"/>
    <col min="11" max="11" width="11.7109375" bestFit="1" customWidth="1"/>
    <col min="12" max="12" width="11" bestFit="1" customWidth="1"/>
    <col min="13" max="13" width="12" customWidth="1"/>
    <col min="14" max="14" width="19.7109375" customWidth="1"/>
    <col min="15" max="15" width="10.7109375" bestFit="1" customWidth="1"/>
    <col min="16" max="16" width="9.5703125" bestFit="1" customWidth="1"/>
    <col min="17" max="17" width="10" style="5" bestFit="1" customWidth="1"/>
    <col min="18" max="18" width="12.7109375" customWidth="1"/>
    <col min="19" max="19" width="10.5703125" customWidth="1"/>
    <col min="20" max="20" width="9.5703125" bestFit="1" customWidth="1"/>
    <col min="21" max="21" width="20.42578125" customWidth="1"/>
    <col min="22" max="22" width="18.28515625" customWidth="1"/>
    <col min="23" max="23" width="9.5703125" bestFit="1" customWidth="1"/>
    <col min="24" max="24" width="15.7109375" customWidth="1"/>
    <col min="25" max="25" width="11.7109375" customWidth="1"/>
    <col min="26" max="26" width="12.7109375" customWidth="1"/>
    <col min="27" max="27" width="12.85546875" customWidth="1"/>
    <col min="28" max="28" width="11.7109375" bestFit="1" customWidth="1"/>
    <col min="29" max="30" width="9.5703125" bestFit="1" customWidth="1"/>
    <col min="31" max="31" width="19.85546875" bestFit="1" customWidth="1"/>
    <col min="32" max="32" width="11.7109375" customWidth="1"/>
    <col min="33" max="33" width="12" customWidth="1"/>
    <col min="34" max="34" width="9.85546875" bestFit="1" customWidth="1"/>
    <col min="35" max="35" width="11.42578125" customWidth="1"/>
    <col min="36" max="36" width="11" customWidth="1"/>
    <col min="37" max="37" width="14.28515625" customWidth="1"/>
    <col min="38" max="38" width="11.28515625" customWidth="1"/>
    <col min="39" max="39" width="11" customWidth="1"/>
    <col min="40" max="40" width="10.7109375" bestFit="1" customWidth="1"/>
    <col min="41" max="41" width="9.5703125" bestFit="1" customWidth="1"/>
    <col min="42" max="42" width="14.5703125" bestFit="1" customWidth="1"/>
    <col min="43" max="43" width="11.28515625" customWidth="1"/>
    <col min="44" max="44" width="16.28515625" style="93" customWidth="1"/>
    <col min="45" max="45" width="15.7109375" bestFit="1" customWidth="1"/>
  </cols>
  <sheetData>
    <row r="1" spans="1:44" s="102" customFormat="1" ht="18.75" x14ac:dyDescent="0.3">
      <c r="A1" s="101"/>
      <c r="C1" s="102" t="s">
        <v>146</v>
      </c>
      <c r="AR1" s="101"/>
    </row>
    <row r="2" spans="1:44" s="100" customFormat="1" x14ac:dyDescent="0.25">
      <c r="A2" s="99"/>
      <c r="AR2" s="99"/>
    </row>
    <row r="3" spans="1:44" s="94" customFormat="1" ht="15.75" x14ac:dyDescent="0.25">
      <c r="B3" s="94" t="s">
        <v>10</v>
      </c>
      <c r="C3" s="94" t="s">
        <v>3</v>
      </c>
      <c r="D3" s="94" t="s">
        <v>1</v>
      </c>
      <c r="E3" s="94" t="s">
        <v>2</v>
      </c>
      <c r="F3" s="94" t="s">
        <v>12</v>
      </c>
      <c r="G3" s="94" t="s">
        <v>8</v>
      </c>
      <c r="H3" s="94" t="s">
        <v>6</v>
      </c>
      <c r="I3" s="94" t="s">
        <v>42</v>
      </c>
      <c r="J3" s="94" t="s">
        <v>23</v>
      </c>
      <c r="K3" s="94" t="s">
        <v>15</v>
      </c>
      <c r="L3" s="94" t="s">
        <v>20</v>
      </c>
      <c r="M3" s="94" t="s">
        <v>16</v>
      </c>
      <c r="N3" s="94" t="s">
        <v>45</v>
      </c>
      <c r="O3" s="94" t="s">
        <v>4</v>
      </c>
      <c r="P3" s="94" t="s">
        <v>9</v>
      </c>
      <c r="Q3" s="94" t="s">
        <v>65</v>
      </c>
      <c r="R3" s="94" t="s">
        <v>39</v>
      </c>
      <c r="S3" s="94" t="s">
        <v>46</v>
      </c>
      <c r="T3" s="94" t="s">
        <v>19</v>
      </c>
      <c r="U3" s="94" t="s">
        <v>47</v>
      </c>
      <c r="V3" s="94" t="s">
        <v>40</v>
      </c>
      <c r="W3" s="94" t="s">
        <v>63</v>
      </c>
      <c r="X3" s="94" t="s">
        <v>48</v>
      </c>
      <c r="Y3" s="94" t="s">
        <v>64</v>
      </c>
      <c r="Z3" s="94" t="s">
        <v>36</v>
      </c>
      <c r="AA3" s="94" t="s">
        <v>62</v>
      </c>
      <c r="AB3" s="94" t="s">
        <v>5</v>
      </c>
      <c r="AC3" s="94" t="s">
        <v>53</v>
      </c>
      <c r="AD3" s="94" t="s">
        <v>106</v>
      </c>
      <c r="AE3" s="94" t="s">
        <v>54</v>
      </c>
      <c r="AF3" s="94" t="s">
        <v>66</v>
      </c>
      <c r="AG3" s="94" t="s">
        <v>33</v>
      </c>
      <c r="AH3" s="94" t="s">
        <v>105</v>
      </c>
      <c r="AI3" s="94" t="s">
        <v>21</v>
      </c>
      <c r="AJ3" s="94" t="s">
        <v>41</v>
      </c>
      <c r="AK3" s="94" t="s">
        <v>55</v>
      </c>
      <c r="AL3" s="94" t="s">
        <v>18</v>
      </c>
      <c r="AM3" s="94" t="s">
        <v>56</v>
      </c>
      <c r="AN3" s="94" t="s">
        <v>17</v>
      </c>
      <c r="AO3" s="94" t="s">
        <v>28</v>
      </c>
      <c r="AP3" s="94" t="s">
        <v>11</v>
      </c>
      <c r="AQ3" s="94" t="s">
        <v>104</v>
      </c>
      <c r="AR3" s="94" t="s">
        <v>0</v>
      </c>
    </row>
    <row r="4" spans="1:44" x14ac:dyDescent="0.25">
      <c r="A4" s="95" t="s">
        <v>107</v>
      </c>
      <c r="B4" s="97"/>
      <c r="C4" s="97">
        <v>3333.4</v>
      </c>
      <c r="D4" s="97">
        <v>276354.27</v>
      </c>
      <c r="E4" s="97">
        <v>6250</v>
      </c>
      <c r="F4" s="97">
        <v>18320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117">
        <f>SUM(B4:AQ4)</f>
        <v>304257.67000000004</v>
      </c>
    </row>
    <row r="5" spans="1:44" x14ac:dyDescent="0.25">
      <c r="A5" s="95" t="s">
        <v>108</v>
      </c>
      <c r="B5" s="97"/>
      <c r="C5" s="97">
        <v>15536</v>
      </c>
      <c r="D5" s="97">
        <v>40246.020000000004</v>
      </c>
      <c r="E5" s="97"/>
      <c r="F5" s="97"/>
      <c r="G5" s="97"/>
      <c r="H5" s="97"/>
      <c r="I5" s="97"/>
      <c r="J5" s="97">
        <v>3873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111">
        <v>1400</v>
      </c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117">
        <f t="shared" ref="AR5:AR41" si="0">SUM(B5:AQ5)</f>
        <v>61055.020000000004</v>
      </c>
    </row>
    <row r="6" spans="1:44" x14ac:dyDescent="0.25">
      <c r="A6" s="95" t="s">
        <v>109</v>
      </c>
      <c r="B6" s="97"/>
      <c r="C6" s="97">
        <v>90691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117">
        <f t="shared" si="0"/>
        <v>90691</v>
      </c>
    </row>
    <row r="7" spans="1:44" x14ac:dyDescent="0.25">
      <c r="A7" s="95" t="s">
        <v>110</v>
      </c>
      <c r="B7" s="97"/>
      <c r="C7" s="97">
        <v>13366.68</v>
      </c>
      <c r="D7" s="97">
        <v>666.67</v>
      </c>
      <c r="E7" s="97">
        <v>142025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117">
        <f t="shared" si="0"/>
        <v>156058.35</v>
      </c>
    </row>
    <row r="8" spans="1:44" x14ac:dyDescent="0.25">
      <c r="A8" s="95" t="s">
        <v>111</v>
      </c>
      <c r="B8" s="97"/>
      <c r="C8" s="97">
        <v>3350</v>
      </c>
      <c r="D8" s="97"/>
      <c r="E8" s="97">
        <v>1150</v>
      </c>
      <c r="F8" s="97"/>
      <c r="G8" s="97"/>
      <c r="H8" s="97"/>
      <c r="I8" s="97"/>
      <c r="J8" s="97">
        <v>13782.599999999999</v>
      </c>
      <c r="K8" s="97"/>
      <c r="L8" s="112">
        <v>5</v>
      </c>
      <c r="M8" s="97"/>
      <c r="N8" s="97">
        <v>155.84299999999999</v>
      </c>
      <c r="O8" s="97"/>
      <c r="P8" s="97"/>
      <c r="Q8" s="97"/>
      <c r="R8" s="97"/>
      <c r="S8" s="97"/>
      <c r="T8" s="97"/>
      <c r="U8" s="97"/>
      <c r="V8" s="97">
        <v>73280.25</v>
      </c>
      <c r="W8" s="97"/>
      <c r="X8" s="104">
        <v>1E-3</v>
      </c>
      <c r="Y8" s="97"/>
      <c r="Z8" s="97"/>
      <c r="AA8" s="97"/>
      <c r="AB8" s="97">
        <v>666.6</v>
      </c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117">
        <f t="shared" si="0"/>
        <v>92390.294000000009</v>
      </c>
    </row>
    <row r="9" spans="1:44" x14ac:dyDescent="0.25">
      <c r="A9" s="95" t="s">
        <v>112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117">
        <f t="shared" si="0"/>
        <v>0</v>
      </c>
    </row>
    <row r="10" spans="1:44" x14ac:dyDescent="0.25">
      <c r="A10" s="95" t="s">
        <v>113</v>
      </c>
      <c r="B10" s="97">
        <f>'Mining Zone and State'!C9</f>
        <v>1353679.46</v>
      </c>
      <c r="C10" s="97">
        <f>'Mining Zone and State'!C10</f>
        <v>253731.56</v>
      </c>
      <c r="D10" s="97">
        <f>'Mining Zone and State'!C11</f>
        <v>137655.08000000002</v>
      </c>
      <c r="E10" s="97">
        <f>'Mining Zone and State'!C12</f>
        <v>15136.3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117">
        <f t="shared" si="0"/>
        <v>1760202.4000000001</v>
      </c>
    </row>
    <row r="11" spans="1:44" x14ac:dyDescent="0.25">
      <c r="A11" s="95" t="s">
        <v>114</v>
      </c>
      <c r="B11" s="112"/>
      <c r="C11" s="112"/>
      <c r="D11" s="112"/>
      <c r="E11" s="112">
        <v>1250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7">
        <f t="shared" si="0"/>
        <v>1250</v>
      </c>
    </row>
    <row r="12" spans="1:44" x14ac:dyDescent="0.25">
      <c r="A12" s="95" t="s">
        <v>115</v>
      </c>
      <c r="B12" s="112">
        <v>2340387</v>
      </c>
      <c r="C12" s="112"/>
      <c r="D12" s="112">
        <v>657291.73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7">
        <f t="shared" si="0"/>
        <v>2997678.73</v>
      </c>
    </row>
    <row r="13" spans="1:44" x14ac:dyDescent="0.25">
      <c r="A13" s="95" t="s">
        <v>116</v>
      </c>
      <c r="B13" s="112"/>
      <c r="C13" s="112">
        <v>28895.02</v>
      </c>
      <c r="D13" s="112">
        <v>445</v>
      </c>
      <c r="E13" s="112">
        <v>103503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>
        <v>33</v>
      </c>
      <c r="AR13" s="117">
        <f t="shared" si="0"/>
        <v>132876.01999999999</v>
      </c>
    </row>
    <row r="14" spans="1:44" x14ac:dyDescent="0.25">
      <c r="A14" s="95" t="s">
        <v>117</v>
      </c>
      <c r="B14" s="112"/>
      <c r="C14" s="112"/>
      <c r="D14" s="112">
        <v>691533.03500000003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>
        <v>310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7">
        <f t="shared" si="0"/>
        <v>691843.03500000003</v>
      </c>
    </row>
    <row r="15" spans="1:44" x14ac:dyDescent="0.25">
      <c r="A15" s="95" t="s">
        <v>118</v>
      </c>
      <c r="B15" s="112">
        <v>305616.7</v>
      </c>
      <c r="C15" s="112"/>
      <c r="D15" s="112"/>
      <c r="E15" s="113">
        <v>98244</v>
      </c>
      <c r="F15" s="112">
        <v>86400</v>
      </c>
      <c r="G15" s="112"/>
      <c r="H15" s="112"/>
      <c r="I15" s="112"/>
      <c r="J15" s="112">
        <v>26059.396000000001</v>
      </c>
      <c r="K15" s="112">
        <v>800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>
        <v>209266.11</v>
      </c>
      <c r="W15" s="112"/>
      <c r="X15" s="112"/>
      <c r="Y15" s="112"/>
      <c r="Z15" s="112"/>
      <c r="AA15" s="112"/>
      <c r="AB15" s="112">
        <v>798</v>
      </c>
      <c r="AC15" s="112"/>
      <c r="AD15" s="112"/>
      <c r="AE15" s="112"/>
      <c r="AF15" s="112"/>
      <c r="AG15" s="112"/>
      <c r="AH15" s="112"/>
      <c r="AI15" s="112"/>
      <c r="AJ15" s="112"/>
      <c r="AK15" s="112"/>
      <c r="AL15" s="112">
        <v>9835</v>
      </c>
      <c r="AM15" s="112">
        <v>3200</v>
      </c>
      <c r="AN15" s="112"/>
      <c r="AO15" s="112"/>
      <c r="AP15" s="112"/>
      <c r="AQ15" s="113">
        <v>10750</v>
      </c>
      <c r="AR15" s="117">
        <f t="shared" si="0"/>
        <v>750969.20600000001</v>
      </c>
    </row>
    <row r="16" spans="1:44" x14ac:dyDescent="0.25">
      <c r="A16" s="95" t="s">
        <v>119</v>
      </c>
      <c r="B16" s="112"/>
      <c r="C16" s="112"/>
      <c r="D16" s="112">
        <v>105791.663</v>
      </c>
      <c r="E16" s="112">
        <v>10009.25</v>
      </c>
      <c r="F16" s="112"/>
      <c r="G16" s="112"/>
      <c r="H16" s="112">
        <v>1666.6699999999998</v>
      </c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7">
        <f t="shared" si="0"/>
        <v>117467.583</v>
      </c>
    </row>
    <row r="17" spans="1:44" x14ac:dyDescent="0.25">
      <c r="A17" s="95" t="s">
        <v>120</v>
      </c>
      <c r="B17" s="112"/>
      <c r="C17" s="112">
        <v>13333.34</v>
      </c>
      <c r="D17" s="112"/>
      <c r="E17" s="112">
        <v>1500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7">
        <f t="shared" si="0"/>
        <v>14833.34</v>
      </c>
    </row>
    <row r="18" spans="1:44" x14ac:dyDescent="0.25">
      <c r="A18" s="95" t="s">
        <v>121</v>
      </c>
      <c r="B18" s="112"/>
      <c r="C18" s="112">
        <v>19065.5</v>
      </c>
      <c r="D18" s="112">
        <v>1330732.6470000001</v>
      </c>
      <c r="E18" s="112"/>
      <c r="F18" s="112">
        <v>47220</v>
      </c>
      <c r="G18" s="112"/>
      <c r="H18" s="112"/>
      <c r="I18" s="112"/>
      <c r="J18" s="112">
        <v>633071.82200000016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4">
        <v>2.8349999999999998E-3</v>
      </c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7">
        <f t="shared" si="0"/>
        <v>2030089.9718350002</v>
      </c>
    </row>
    <row r="19" spans="1:44" x14ac:dyDescent="0.25">
      <c r="A19" s="95" t="s">
        <v>122</v>
      </c>
      <c r="B19" s="112">
        <v>778147</v>
      </c>
      <c r="C19" s="112">
        <v>18200</v>
      </c>
      <c r="D19" s="112">
        <v>34819.62999999999</v>
      </c>
      <c r="E19" s="112">
        <v>5250</v>
      </c>
      <c r="F19" s="112"/>
      <c r="G19" s="112">
        <v>77364.600000000006</v>
      </c>
      <c r="H19" s="112"/>
      <c r="I19" s="112"/>
      <c r="J19" s="112">
        <v>3068</v>
      </c>
      <c r="K19" s="112"/>
      <c r="L19" s="112"/>
      <c r="M19" s="112"/>
      <c r="N19" s="112"/>
      <c r="O19" s="112">
        <v>368.666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7">
        <f t="shared" si="0"/>
        <v>917217.89599999995</v>
      </c>
    </row>
    <row r="20" spans="1:44" x14ac:dyDescent="0.25">
      <c r="A20" s="95" t="s">
        <v>123</v>
      </c>
      <c r="B20" s="112"/>
      <c r="C20" s="112">
        <v>5308</v>
      </c>
      <c r="D20" s="112"/>
      <c r="E20" s="112">
        <v>12500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7">
        <f t="shared" si="0"/>
        <v>17808</v>
      </c>
    </row>
    <row r="21" spans="1:44" x14ac:dyDescent="0.25">
      <c r="A21" s="95" t="s">
        <v>124</v>
      </c>
      <c r="B21" s="112"/>
      <c r="C21" s="112">
        <v>40166.730000000003</v>
      </c>
      <c r="D21" s="112">
        <v>41750.49</v>
      </c>
      <c r="E21" s="112"/>
      <c r="F21" s="112"/>
      <c r="G21" s="112"/>
      <c r="H21" s="112"/>
      <c r="I21" s="112"/>
      <c r="J21" s="112">
        <v>2489.59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7">
        <f t="shared" si="0"/>
        <v>84406.81</v>
      </c>
    </row>
    <row r="22" spans="1:44" x14ac:dyDescent="0.25">
      <c r="A22" s="95" t="s">
        <v>125</v>
      </c>
      <c r="B22" s="112"/>
      <c r="C22" s="112">
        <v>68529.51999999999</v>
      </c>
      <c r="D22" s="112">
        <v>74095.09</v>
      </c>
      <c r="E22" s="112">
        <v>40342.75</v>
      </c>
      <c r="F22" s="112"/>
      <c r="G22" s="112"/>
      <c r="H22" s="112"/>
      <c r="I22" s="112"/>
      <c r="J22" s="112"/>
      <c r="K22" s="112"/>
      <c r="L22" s="112"/>
      <c r="M22" s="112"/>
      <c r="N22" s="112">
        <v>347.13200000000001</v>
      </c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4">
        <v>8.5050000000000002E-4</v>
      </c>
      <c r="AB22" s="112"/>
      <c r="AC22" s="112"/>
      <c r="AD22" s="112"/>
      <c r="AE22" s="112"/>
      <c r="AF22" s="106">
        <v>3.0000000000000001E-6</v>
      </c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7">
        <f t="shared" si="0"/>
        <v>183314.49285349998</v>
      </c>
    </row>
    <row r="23" spans="1:44" x14ac:dyDescent="0.25">
      <c r="A23" s="95" t="s">
        <v>126</v>
      </c>
      <c r="B23" s="112"/>
      <c r="C23" s="112">
        <v>58050.06</v>
      </c>
      <c r="D23" s="112">
        <v>107375.85</v>
      </c>
      <c r="E23" s="112">
        <v>18302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4">
        <v>3.9690000000000003E-3</v>
      </c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7">
        <f t="shared" si="0"/>
        <v>183727.91396900002</v>
      </c>
    </row>
    <row r="24" spans="1:44" x14ac:dyDescent="0.25">
      <c r="A24" s="95" t="s">
        <v>127</v>
      </c>
      <c r="B24" s="112"/>
      <c r="C24" s="112">
        <v>45172.05</v>
      </c>
      <c r="D24" s="112">
        <v>28309.32</v>
      </c>
      <c r="E24" s="112">
        <v>11880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4"/>
      <c r="AB24" s="112">
        <v>480</v>
      </c>
      <c r="AC24" s="112"/>
      <c r="AD24" s="112"/>
      <c r="AE24" s="112"/>
      <c r="AF24" s="112"/>
      <c r="AG24" s="112">
        <v>3750.09</v>
      </c>
      <c r="AH24" s="104">
        <v>3.0000000000000001E-3</v>
      </c>
      <c r="AI24" s="112"/>
      <c r="AJ24" s="112"/>
      <c r="AK24" s="112"/>
      <c r="AL24" s="112"/>
      <c r="AM24" s="112"/>
      <c r="AN24" s="112"/>
      <c r="AO24" s="112"/>
      <c r="AP24" s="112"/>
      <c r="AQ24" s="112"/>
      <c r="AR24" s="117">
        <f t="shared" si="0"/>
        <v>89591.462999999989</v>
      </c>
    </row>
    <row r="25" spans="1:44" x14ac:dyDescent="0.25">
      <c r="A25" s="95" t="s">
        <v>128</v>
      </c>
      <c r="B25" s="112"/>
      <c r="C25" s="112">
        <v>21540</v>
      </c>
      <c r="D25" s="112">
        <v>6666.67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4"/>
      <c r="AB25" s="112"/>
      <c r="AC25" s="112"/>
      <c r="AD25" s="112"/>
      <c r="AE25" s="112"/>
      <c r="AF25" s="112"/>
      <c r="AG25" s="112"/>
      <c r="AH25" s="112"/>
      <c r="AI25" s="112">
        <v>52129.990000000005</v>
      </c>
      <c r="AJ25" s="112"/>
      <c r="AK25" s="112"/>
      <c r="AL25" s="112"/>
      <c r="AM25" s="112"/>
      <c r="AN25" s="112">
        <v>665</v>
      </c>
      <c r="AO25" s="112"/>
      <c r="AP25" s="112"/>
      <c r="AQ25" s="112"/>
      <c r="AR25" s="117">
        <f t="shared" si="0"/>
        <v>81001.66</v>
      </c>
    </row>
    <row r="26" spans="1:44" x14ac:dyDescent="0.25">
      <c r="A26" s="95" t="s">
        <v>129</v>
      </c>
      <c r="B26" s="112">
        <v>9465009.2439999972</v>
      </c>
      <c r="C26" s="112">
        <v>740356.02800000005</v>
      </c>
      <c r="D26" s="112">
        <v>14195.68</v>
      </c>
      <c r="E26" s="112">
        <v>27662.5</v>
      </c>
      <c r="F26" s="112">
        <v>1568195.4939999999</v>
      </c>
      <c r="G26" s="112">
        <v>911764.18700000003</v>
      </c>
      <c r="H26" s="112">
        <v>12110.52</v>
      </c>
      <c r="I26" s="112">
        <v>25</v>
      </c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4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7">
        <f t="shared" si="0"/>
        <v>12739318.652999999</v>
      </c>
    </row>
    <row r="27" spans="1:44" x14ac:dyDescent="0.25">
      <c r="A27" s="95" t="s">
        <v>130</v>
      </c>
      <c r="B27" s="112"/>
      <c r="C27" s="112">
        <v>4500</v>
      </c>
      <c r="D27" s="112">
        <v>42200.05</v>
      </c>
      <c r="E27" s="112">
        <v>7875</v>
      </c>
      <c r="F27" s="112"/>
      <c r="G27" s="112"/>
      <c r="H27" s="112"/>
      <c r="I27" s="112"/>
      <c r="J27" s="112">
        <v>800</v>
      </c>
      <c r="K27" s="112">
        <v>2066.66</v>
      </c>
      <c r="L27" s="112">
        <v>1</v>
      </c>
      <c r="M27" s="112">
        <v>1.04</v>
      </c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4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7">
        <f t="shared" si="0"/>
        <v>57443.750000000007</v>
      </c>
    </row>
    <row r="28" spans="1:44" x14ac:dyDescent="0.25">
      <c r="A28" s="95" t="s">
        <v>131</v>
      </c>
      <c r="B28" s="112"/>
      <c r="C28" s="112"/>
      <c r="D28" s="112"/>
      <c r="E28" s="112">
        <v>548246.22500000009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4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7">
        <f t="shared" si="0"/>
        <v>548246.22500000009</v>
      </c>
    </row>
    <row r="29" spans="1:44" x14ac:dyDescent="0.25">
      <c r="A29" s="95" t="s">
        <v>132</v>
      </c>
      <c r="B29" s="112"/>
      <c r="C29" s="112">
        <v>25590</v>
      </c>
      <c r="D29" s="112">
        <v>21642.19</v>
      </c>
      <c r="E29" s="112">
        <v>6625</v>
      </c>
      <c r="F29" s="112"/>
      <c r="G29" s="112">
        <v>26.667000000000002</v>
      </c>
      <c r="H29" s="112"/>
      <c r="I29" s="112"/>
      <c r="J29" s="112">
        <v>9394.6299999999992</v>
      </c>
      <c r="K29" s="112">
        <v>6466.69</v>
      </c>
      <c r="L29" s="112"/>
      <c r="M29" s="112">
        <v>131.565</v>
      </c>
      <c r="N29" s="112">
        <v>1853.5</v>
      </c>
      <c r="O29" s="112">
        <v>167</v>
      </c>
      <c r="P29" s="112">
        <v>472.041</v>
      </c>
      <c r="Q29" s="112"/>
      <c r="R29" s="112">
        <v>891.19159999999999</v>
      </c>
      <c r="S29" s="112">
        <v>0.1</v>
      </c>
      <c r="T29" s="112"/>
      <c r="U29" s="112"/>
      <c r="V29" s="112"/>
      <c r="W29" s="112"/>
      <c r="X29" s="112"/>
      <c r="Y29" s="112"/>
      <c r="Z29" s="112"/>
      <c r="AA29" s="114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7">
        <f t="shared" si="0"/>
        <v>73260.574600000007</v>
      </c>
    </row>
    <row r="30" spans="1:44" x14ac:dyDescent="0.25">
      <c r="A30" s="95" t="s">
        <v>133</v>
      </c>
      <c r="B30" s="112"/>
      <c r="C30" s="112">
        <v>20558.8</v>
      </c>
      <c r="D30" s="112">
        <v>20322.693299999999</v>
      </c>
      <c r="E30" s="112">
        <v>6575.7</v>
      </c>
      <c r="F30" s="112"/>
      <c r="G30" s="112"/>
      <c r="H30" s="112"/>
      <c r="I30" s="112"/>
      <c r="J30" s="112">
        <v>3025.933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>
        <v>666.67</v>
      </c>
      <c r="U30" s="112"/>
      <c r="V30" s="112"/>
      <c r="W30" s="112"/>
      <c r="X30" s="112"/>
      <c r="Y30" s="112"/>
      <c r="Z30" s="112"/>
      <c r="AA30" s="114">
        <v>6.0604999999999999E-3</v>
      </c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7">
        <f t="shared" si="0"/>
        <v>51149.802360499998</v>
      </c>
    </row>
    <row r="31" spans="1:44" x14ac:dyDescent="0.25">
      <c r="A31" s="95" t="s">
        <v>134</v>
      </c>
      <c r="B31" s="112">
        <v>13338601.729999997</v>
      </c>
      <c r="C31" s="112">
        <v>488333.46299999999</v>
      </c>
      <c r="D31" s="112">
        <v>1103133.9500000002</v>
      </c>
      <c r="E31" s="112">
        <v>15425</v>
      </c>
      <c r="F31" s="112">
        <v>79286.259999999995</v>
      </c>
      <c r="G31" s="112"/>
      <c r="H31" s="112">
        <v>11966.67</v>
      </c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4"/>
      <c r="AB31" s="112">
        <v>22000</v>
      </c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>
        <v>1317800.4300000002</v>
      </c>
      <c r="AQ31" s="112"/>
      <c r="AR31" s="117">
        <f t="shared" si="0"/>
        <v>16376547.502999995</v>
      </c>
    </row>
    <row r="32" spans="1:44" x14ac:dyDescent="0.25">
      <c r="A32" s="95" t="s">
        <v>135</v>
      </c>
      <c r="B32" s="112"/>
      <c r="C32" s="112">
        <v>9066.5999999999985</v>
      </c>
      <c r="D32" s="112"/>
      <c r="E32" s="112">
        <v>112276.99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>
        <v>655065.24</v>
      </c>
      <c r="W32" s="112"/>
      <c r="X32" s="112"/>
      <c r="Y32" s="112"/>
      <c r="Z32" s="112"/>
      <c r="AA32" s="114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7">
        <f t="shared" si="0"/>
        <v>776408.83</v>
      </c>
    </row>
    <row r="33" spans="1:44" x14ac:dyDescent="0.25">
      <c r="A33" s="95" t="s">
        <v>136</v>
      </c>
      <c r="B33" s="112"/>
      <c r="C33" s="112">
        <v>47933.3</v>
      </c>
      <c r="D33" s="112">
        <v>33985.589999999997</v>
      </c>
      <c r="E33" s="112">
        <v>35925</v>
      </c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4">
        <v>1.575E-3</v>
      </c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7">
        <f t="shared" si="0"/>
        <v>117843.891575</v>
      </c>
    </row>
    <row r="34" spans="1:44" x14ac:dyDescent="0.25">
      <c r="A34" s="95" t="s">
        <v>137</v>
      </c>
      <c r="B34" s="112"/>
      <c r="C34" s="112">
        <v>15165.77</v>
      </c>
      <c r="D34" s="112">
        <v>958283.1100000001</v>
      </c>
      <c r="E34" s="112"/>
      <c r="F34" s="112"/>
      <c r="G34" s="112"/>
      <c r="H34" s="112">
        <v>8400</v>
      </c>
      <c r="I34" s="112"/>
      <c r="J34" s="112"/>
      <c r="K34" s="112">
        <v>10784.17</v>
      </c>
      <c r="L34" s="112">
        <v>1147.7439999999999</v>
      </c>
      <c r="M34" s="112">
        <v>131.5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03">
        <v>5.2600000000000001E-2</v>
      </c>
      <c r="Y34" s="112"/>
      <c r="Z34" s="112"/>
      <c r="AA34" s="114"/>
      <c r="AB34" s="112"/>
      <c r="AC34" s="112"/>
      <c r="AD34" s="112"/>
      <c r="AE34" s="112"/>
      <c r="AF34" s="112"/>
      <c r="AG34" s="112"/>
      <c r="AH34" s="112"/>
      <c r="AI34" s="112"/>
      <c r="AJ34" s="112"/>
      <c r="AK34" s="105">
        <v>4.0000000000000003E-5</v>
      </c>
      <c r="AL34" s="112"/>
      <c r="AM34" s="112"/>
      <c r="AN34" s="112"/>
      <c r="AO34" s="112"/>
      <c r="AP34" s="112"/>
      <c r="AQ34" s="112"/>
      <c r="AR34" s="117">
        <f t="shared" si="0"/>
        <v>993912.34664000012</v>
      </c>
    </row>
    <row r="35" spans="1:44" x14ac:dyDescent="0.25">
      <c r="A35" s="95" t="s">
        <v>138</v>
      </c>
      <c r="B35" s="112">
        <v>2.774</v>
      </c>
      <c r="C35" s="112">
        <v>84031.049999999988</v>
      </c>
      <c r="D35" s="112"/>
      <c r="E35" s="112">
        <v>725</v>
      </c>
      <c r="F35" s="112"/>
      <c r="G35" s="112"/>
      <c r="H35" s="112"/>
      <c r="I35" s="112">
        <v>54</v>
      </c>
      <c r="J35" s="112"/>
      <c r="K35" s="112"/>
      <c r="L35" s="112"/>
      <c r="M35" s="112"/>
      <c r="N35" s="112"/>
      <c r="O35" s="112">
        <v>8782.2000000000007</v>
      </c>
      <c r="P35" s="112">
        <v>25</v>
      </c>
      <c r="Q35" s="103">
        <v>6.0999999999999999E-2</v>
      </c>
      <c r="R35" s="112"/>
      <c r="S35" s="112">
        <v>5.07</v>
      </c>
      <c r="T35" s="112"/>
      <c r="U35" s="112">
        <v>2288.9157</v>
      </c>
      <c r="V35" s="112">
        <v>8961.1919999999991</v>
      </c>
      <c r="W35" s="112">
        <v>5.5430000000000001</v>
      </c>
      <c r="X35" s="103">
        <v>1E-3</v>
      </c>
      <c r="Y35" s="103">
        <v>2E-3</v>
      </c>
      <c r="Z35" s="112">
        <v>5750</v>
      </c>
      <c r="AA35" s="114">
        <v>2.8350000000000001E-5</v>
      </c>
      <c r="AB35" s="112">
        <v>160</v>
      </c>
      <c r="AC35" s="112">
        <v>4</v>
      </c>
      <c r="AD35" s="104">
        <v>0.375</v>
      </c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7">
        <f t="shared" si="0"/>
        <v>110795.18372834999</v>
      </c>
    </row>
    <row r="36" spans="1:44" x14ac:dyDescent="0.25">
      <c r="A36" s="95" t="s">
        <v>139</v>
      </c>
      <c r="B36" s="112"/>
      <c r="C36" s="112">
        <v>3333.34</v>
      </c>
      <c r="D36" s="112"/>
      <c r="E36" s="112">
        <v>41267.5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4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7">
        <f t="shared" si="0"/>
        <v>44600.84</v>
      </c>
    </row>
    <row r="37" spans="1:44" x14ac:dyDescent="0.25">
      <c r="A37" s="95" t="s">
        <v>140</v>
      </c>
      <c r="B37" s="112">
        <v>623079</v>
      </c>
      <c r="C37" s="112">
        <v>3518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4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>
        <v>720</v>
      </c>
      <c r="AP37" s="112"/>
      <c r="AQ37" s="112"/>
      <c r="AR37" s="117">
        <f t="shared" si="0"/>
        <v>627317</v>
      </c>
    </row>
    <row r="38" spans="1:44" x14ac:dyDescent="0.25">
      <c r="A38" s="95" t="s">
        <v>141</v>
      </c>
      <c r="B38" s="112"/>
      <c r="C38" s="112">
        <v>17597.900000000001</v>
      </c>
      <c r="D38" s="112">
        <v>41212.490000000005</v>
      </c>
      <c r="E38" s="112">
        <v>5900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>
        <v>30</v>
      </c>
      <c r="P38" s="112">
        <v>40</v>
      </c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4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7">
        <f t="shared" si="0"/>
        <v>64780.390000000007</v>
      </c>
    </row>
    <row r="39" spans="1:44" x14ac:dyDescent="0.25">
      <c r="A39" s="95" t="s">
        <v>142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4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>
        <v>883.08</v>
      </c>
      <c r="AO39" s="112"/>
      <c r="AP39" s="112"/>
      <c r="AQ39" s="112"/>
      <c r="AR39" s="117">
        <f t="shared" si="0"/>
        <v>883.08</v>
      </c>
    </row>
    <row r="40" spans="1:44" x14ac:dyDescent="0.25">
      <c r="A40" s="95" t="s">
        <v>143</v>
      </c>
      <c r="B40" s="112"/>
      <c r="C40" s="112">
        <v>2484.5</v>
      </c>
      <c r="D40" s="112">
        <v>77659.16</v>
      </c>
      <c r="E40" s="112">
        <v>5500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>
        <v>13335.3</v>
      </c>
      <c r="AA40" s="114">
        <v>7.7400000000000004E-3</v>
      </c>
      <c r="AB40" s="112"/>
      <c r="AC40" s="112"/>
      <c r="AD40" s="112"/>
      <c r="AE40" s="112"/>
      <c r="AF40" s="112"/>
      <c r="AG40" s="112"/>
      <c r="AH40" s="112"/>
      <c r="AI40" s="112"/>
      <c r="AJ40" s="112">
        <v>2830.2227000000003</v>
      </c>
      <c r="AK40" s="112"/>
      <c r="AL40" s="112"/>
      <c r="AM40" s="112"/>
      <c r="AN40" s="112"/>
      <c r="AO40" s="112"/>
      <c r="AP40" s="112"/>
      <c r="AQ40" s="112"/>
      <c r="AR40" s="117">
        <f t="shared" si="0"/>
        <v>101809.19044000001</v>
      </c>
    </row>
    <row r="41" spans="1:44" s="98" customFormat="1" ht="15.75" x14ac:dyDescent="0.25">
      <c r="A41" s="96" t="s">
        <v>144</v>
      </c>
      <c r="B41" s="98">
        <f>SUM(B4:B40)</f>
        <v>28204522.907999996</v>
      </c>
      <c r="C41" s="98">
        <f t="shared" ref="C41:AQ41" si="1">SUM(C4:C40)</f>
        <v>2160737.611</v>
      </c>
      <c r="D41" s="98">
        <f t="shared" si="1"/>
        <v>5846368.0783000002</v>
      </c>
      <c r="E41" s="98">
        <f t="shared" si="1"/>
        <v>1281346.2150000001</v>
      </c>
      <c r="F41" s="98">
        <f t="shared" si="1"/>
        <v>1799421.754</v>
      </c>
      <c r="G41" s="98">
        <f t="shared" si="1"/>
        <v>989155.45400000003</v>
      </c>
      <c r="H41" s="98">
        <f t="shared" si="1"/>
        <v>34143.86</v>
      </c>
      <c r="I41" s="98">
        <f t="shared" si="1"/>
        <v>79</v>
      </c>
      <c r="J41" s="98">
        <f t="shared" si="1"/>
        <v>695564.97100000014</v>
      </c>
      <c r="K41" s="98">
        <f t="shared" si="1"/>
        <v>20117.519999999997</v>
      </c>
      <c r="L41" s="98">
        <f t="shared" si="1"/>
        <v>1153.7439999999999</v>
      </c>
      <c r="M41" s="98">
        <f t="shared" si="1"/>
        <v>264.10500000000002</v>
      </c>
      <c r="N41" s="98">
        <f t="shared" si="1"/>
        <v>2356.4749999999999</v>
      </c>
      <c r="O41" s="98">
        <f t="shared" si="1"/>
        <v>9657.866</v>
      </c>
      <c r="P41" s="98">
        <f t="shared" si="1"/>
        <v>537.04099999999994</v>
      </c>
      <c r="Q41" s="107">
        <f t="shared" si="1"/>
        <v>6.0999999999999999E-2</v>
      </c>
      <c r="R41" s="98">
        <f t="shared" si="1"/>
        <v>891.19159999999999</v>
      </c>
      <c r="S41" s="98">
        <f t="shared" si="1"/>
        <v>5.17</v>
      </c>
      <c r="T41" s="98">
        <f t="shared" si="1"/>
        <v>666.67</v>
      </c>
      <c r="U41" s="98">
        <f t="shared" si="1"/>
        <v>2288.9157</v>
      </c>
      <c r="V41" s="98">
        <f t="shared" si="1"/>
        <v>946572.79200000002</v>
      </c>
      <c r="W41" s="98">
        <f t="shared" si="1"/>
        <v>5.5430000000000001</v>
      </c>
      <c r="X41" s="108">
        <f t="shared" si="1"/>
        <v>5.4600000000000003E-2</v>
      </c>
      <c r="Y41" s="107">
        <f t="shared" si="1"/>
        <v>2E-3</v>
      </c>
      <c r="Z41" s="98">
        <f t="shared" si="1"/>
        <v>19085.3</v>
      </c>
      <c r="AA41" s="116">
        <f t="shared" si="1"/>
        <v>2.3058349999999998E-2</v>
      </c>
      <c r="AB41" s="98">
        <f t="shared" si="1"/>
        <v>24104.6</v>
      </c>
      <c r="AC41" s="98">
        <f t="shared" si="1"/>
        <v>4</v>
      </c>
      <c r="AD41" s="108">
        <f t="shared" si="1"/>
        <v>0.375</v>
      </c>
      <c r="AE41" s="115">
        <f t="shared" si="1"/>
        <v>1400</v>
      </c>
      <c r="AF41" s="110">
        <f t="shared" si="1"/>
        <v>3.0000000000000001E-6</v>
      </c>
      <c r="AG41" s="98">
        <f t="shared" si="1"/>
        <v>3750.09</v>
      </c>
      <c r="AH41" s="108">
        <f t="shared" si="1"/>
        <v>3.0000000000000001E-3</v>
      </c>
      <c r="AI41" s="98">
        <f t="shared" si="1"/>
        <v>52129.990000000005</v>
      </c>
      <c r="AJ41" s="98">
        <f t="shared" si="1"/>
        <v>2830.2227000000003</v>
      </c>
      <c r="AK41" s="109">
        <f t="shared" si="1"/>
        <v>4.0000000000000003E-5</v>
      </c>
      <c r="AL41" s="98">
        <f t="shared" si="1"/>
        <v>9835</v>
      </c>
      <c r="AM41" s="98">
        <f t="shared" si="1"/>
        <v>3200</v>
      </c>
      <c r="AN41" s="98">
        <f t="shared" si="1"/>
        <v>1548.08</v>
      </c>
      <c r="AO41" s="98">
        <f t="shared" si="1"/>
        <v>720</v>
      </c>
      <c r="AP41" s="98">
        <f t="shared" si="1"/>
        <v>1317800.4300000002</v>
      </c>
      <c r="AQ41" s="98">
        <f t="shared" si="1"/>
        <v>10783</v>
      </c>
      <c r="AR41" s="98">
        <f t="shared" si="0"/>
        <v>43443048.116001368</v>
      </c>
    </row>
  </sheetData>
  <sortState ref="B3:AM3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G11" sqref="G11:G12"/>
    </sheetView>
  </sheetViews>
  <sheetFormatPr defaultRowHeight="15" x14ac:dyDescent="0.25"/>
  <cols>
    <col min="2" max="2" width="20" customWidth="1"/>
    <col min="3" max="3" width="14.7109375" customWidth="1"/>
    <col min="4" max="4" width="16.140625" customWidth="1"/>
    <col min="5" max="5" width="14.140625" style="5" customWidth="1"/>
    <col min="6" max="6" width="15" customWidth="1"/>
    <col min="8" max="8" width="11.7109375" bestFit="1" customWidth="1"/>
    <col min="10" max="10" width="11.7109375" bestFit="1" customWidth="1"/>
  </cols>
  <sheetData>
    <row r="1" spans="1:10" s="5" customFormat="1" x14ac:dyDescent="0.25">
      <c r="A1" s="89"/>
      <c r="B1" s="89"/>
      <c r="C1" s="89"/>
      <c r="D1" s="89"/>
      <c r="E1" s="89"/>
      <c r="F1" s="89"/>
      <c r="G1" s="1"/>
    </row>
    <row r="2" spans="1:10" ht="15.75" x14ac:dyDescent="0.25">
      <c r="A2" s="1"/>
      <c r="B2" s="10"/>
      <c r="C2" s="10"/>
      <c r="D2" s="10"/>
      <c r="E2" s="10"/>
      <c r="F2" s="10"/>
      <c r="G2" s="1"/>
    </row>
    <row r="3" spans="1:10" ht="15.75" x14ac:dyDescent="0.25">
      <c r="A3" s="1"/>
      <c r="B3" s="22"/>
      <c r="C3" s="22"/>
      <c r="D3" s="22"/>
      <c r="E3" s="22"/>
      <c r="F3" s="22"/>
      <c r="G3" s="1"/>
    </row>
    <row r="4" spans="1:10" ht="15.75" x14ac:dyDescent="0.25">
      <c r="A4" s="1"/>
      <c r="B4" s="12"/>
      <c r="C4" s="13"/>
      <c r="D4" s="12"/>
      <c r="E4" s="23"/>
      <c r="F4" s="13"/>
      <c r="G4" s="1"/>
    </row>
    <row r="5" spans="1:10" ht="15.75" x14ac:dyDescent="0.25">
      <c r="A5" s="1"/>
      <c r="B5" s="12"/>
      <c r="C5" s="13"/>
      <c r="D5" s="13"/>
      <c r="E5" s="24"/>
      <c r="F5" s="13"/>
      <c r="G5" s="1"/>
    </row>
    <row r="6" spans="1:10" ht="15.75" x14ac:dyDescent="0.25">
      <c r="A6" s="1"/>
      <c r="B6" s="11"/>
      <c r="C6" s="12"/>
      <c r="D6" s="13"/>
      <c r="E6" s="24"/>
      <c r="F6" s="13"/>
      <c r="G6" s="1"/>
    </row>
    <row r="7" spans="1:10" ht="15.75" x14ac:dyDescent="0.25">
      <c r="A7" s="1"/>
      <c r="B7" s="12"/>
      <c r="C7" s="13"/>
      <c r="D7" s="12"/>
      <c r="E7" s="24"/>
      <c r="F7" s="13"/>
      <c r="G7" s="1"/>
    </row>
    <row r="8" spans="1:10" ht="15.75" x14ac:dyDescent="0.25">
      <c r="A8" s="1"/>
      <c r="B8" s="12"/>
      <c r="C8" s="15"/>
      <c r="D8" s="15"/>
      <c r="E8" s="24"/>
      <c r="F8" s="13"/>
      <c r="G8" s="1"/>
    </row>
    <row r="9" spans="1:10" ht="15.75" x14ac:dyDescent="0.25">
      <c r="A9" s="1"/>
      <c r="B9" s="12"/>
      <c r="C9" s="13"/>
      <c r="D9" s="13"/>
      <c r="E9" s="24"/>
      <c r="F9" s="13"/>
      <c r="G9" s="1"/>
      <c r="H9" s="7"/>
    </row>
    <row r="10" spans="1:10" ht="15.75" x14ac:dyDescent="0.25">
      <c r="A10" s="1"/>
      <c r="B10" s="12"/>
      <c r="C10" s="15"/>
      <c r="D10" s="15"/>
      <c r="E10" s="24"/>
      <c r="F10" s="13"/>
      <c r="G10" s="1"/>
      <c r="J10" s="7"/>
    </row>
    <row r="11" spans="1:10" ht="15.75" x14ac:dyDescent="0.25">
      <c r="A11" s="1"/>
      <c r="B11" s="12"/>
      <c r="C11" s="12"/>
      <c r="D11" s="12"/>
      <c r="E11" s="24"/>
      <c r="F11" s="13"/>
      <c r="G11" s="1"/>
      <c r="H11" s="7"/>
    </row>
    <row r="12" spans="1:10" ht="15.75" x14ac:dyDescent="0.25">
      <c r="A12" s="1"/>
      <c r="B12" s="12"/>
      <c r="C12" s="13"/>
      <c r="D12" s="13"/>
      <c r="E12" s="24"/>
      <c r="F12" s="13"/>
      <c r="G12" s="1"/>
    </row>
    <row r="13" spans="1:10" ht="15.75" x14ac:dyDescent="0.25">
      <c r="A13" s="1"/>
      <c r="B13" s="12"/>
      <c r="C13" s="15"/>
      <c r="D13" s="12"/>
      <c r="E13" s="24"/>
      <c r="F13" s="13"/>
      <c r="G13" s="1"/>
    </row>
    <row r="14" spans="1:10" ht="15.75" x14ac:dyDescent="0.25">
      <c r="A14" s="1"/>
      <c r="B14" s="12"/>
      <c r="C14" s="15"/>
      <c r="D14" s="15"/>
      <c r="E14" s="24"/>
      <c r="F14" s="13"/>
      <c r="G14" s="1"/>
    </row>
    <row r="15" spans="1:10" ht="15.75" x14ac:dyDescent="0.25">
      <c r="A15" s="1"/>
      <c r="B15" s="12"/>
      <c r="C15" s="15"/>
      <c r="D15" s="15"/>
      <c r="E15" s="24"/>
      <c r="F15" s="13"/>
      <c r="G15" s="1"/>
    </row>
    <row r="16" spans="1:10" ht="15.75" x14ac:dyDescent="0.25">
      <c r="A16" s="1"/>
      <c r="B16" s="12"/>
      <c r="C16" s="13"/>
      <c r="D16" s="12"/>
      <c r="E16" s="24"/>
      <c r="F16" s="13"/>
      <c r="G16" s="1"/>
    </row>
    <row r="17" spans="1:7" ht="15.75" x14ac:dyDescent="0.25">
      <c r="A17" s="1"/>
      <c r="B17" s="12"/>
      <c r="C17" s="12"/>
      <c r="D17" s="12"/>
      <c r="E17" s="24"/>
      <c r="F17" s="13"/>
      <c r="G17" s="1"/>
    </row>
    <row r="18" spans="1:7" ht="15.75" x14ac:dyDescent="0.25">
      <c r="A18" s="1"/>
      <c r="B18" s="12"/>
      <c r="C18" s="12"/>
      <c r="D18" s="12"/>
      <c r="E18" s="24"/>
      <c r="F18" s="13"/>
      <c r="G18" s="1"/>
    </row>
    <row r="19" spans="1:7" ht="15.75" x14ac:dyDescent="0.25">
      <c r="A19" s="1"/>
      <c r="B19" s="12"/>
      <c r="C19" s="12"/>
      <c r="D19" s="13"/>
      <c r="E19" s="24"/>
      <c r="F19" s="13"/>
      <c r="G19" s="1"/>
    </row>
    <row r="20" spans="1:7" x14ac:dyDescent="0.25">
      <c r="A20" s="3"/>
      <c r="B20" s="3"/>
      <c r="C20" s="4"/>
      <c r="D20" s="4"/>
      <c r="E20" s="25"/>
      <c r="F20" s="4"/>
      <c r="G20" s="1"/>
    </row>
    <row r="21" spans="1:7" x14ac:dyDescent="0.25">
      <c r="A21" s="90"/>
      <c r="B21" s="90"/>
      <c r="C21" s="90"/>
      <c r="D21" s="90"/>
      <c r="E21" s="1"/>
      <c r="F21" s="1"/>
      <c r="G21" s="1"/>
    </row>
    <row r="22" spans="1:7" s="5" customFormat="1" x14ac:dyDescent="0.25">
      <c r="A22" s="1"/>
      <c r="B22" s="1"/>
      <c r="C22" s="1"/>
      <c r="D22" s="1"/>
      <c r="E22" s="1"/>
      <c r="F22" s="1"/>
      <c r="G22" s="1"/>
    </row>
    <row r="23" spans="1:7" s="5" customFormat="1" x14ac:dyDescent="0.25">
      <c r="A23" s="1"/>
      <c r="B23" s="1"/>
      <c r="C23" s="1"/>
      <c r="D23" s="1"/>
      <c r="E23" s="1"/>
      <c r="F23" s="1"/>
      <c r="G23" s="1"/>
    </row>
    <row r="24" spans="1:7" s="5" customFormat="1" x14ac:dyDescent="0.25">
      <c r="A24" s="1"/>
      <c r="B24" s="1"/>
      <c r="C24" s="1"/>
      <c r="D24" s="1"/>
      <c r="E24" s="1"/>
      <c r="F24" s="1"/>
      <c r="G24" s="1"/>
    </row>
    <row r="25" spans="1:7" s="5" customFormat="1" x14ac:dyDescent="0.25">
      <c r="A25" s="1"/>
      <c r="B25" s="1"/>
      <c r="C25" s="1"/>
      <c r="D25" s="1"/>
      <c r="E25" s="1"/>
      <c r="F25" s="1"/>
      <c r="G25" s="1"/>
    </row>
    <row r="26" spans="1:7" s="5" customFormat="1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91"/>
      <c r="B27" s="92"/>
      <c r="C27" s="1"/>
      <c r="D27" s="1"/>
      <c r="E27" s="1"/>
      <c r="F27" s="1"/>
      <c r="G27" s="1"/>
    </row>
    <row r="28" spans="1:7" x14ac:dyDescent="0.25">
      <c r="A28" s="3"/>
      <c r="B28" s="26"/>
      <c r="C28" s="26"/>
      <c r="D28" s="26"/>
      <c r="E28" s="26"/>
      <c r="F28" s="26"/>
      <c r="G28" s="1"/>
    </row>
    <row r="29" spans="1:7" x14ac:dyDescent="0.25">
      <c r="A29" s="1"/>
      <c r="B29" s="1"/>
      <c r="C29" s="27"/>
      <c r="D29" s="27"/>
      <c r="E29" s="28"/>
      <c r="F29" s="27"/>
      <c r="G29" s="1"/>
    </row>
    <row r="30" spans="1:7" x14ac:dyDescent="0.25">
      <c r="A30" s="1"/>
      <c r="B30" s="1"/>
      <c r="C30" s="29"/>
      <c r="D30" s="29"/>
      <c r="E30" s="29"/>
      <c r="F30" s="27"/>
      <c r="G30" s="1"/>
    </row>
    <row r="31" spans="1:7" x14ac:dyDescent="0.25">
      <c r="A31" s="1"/>
      <c r="B31" s="1"/>
      <c r="C31" s="29"/>
      <c r="D31" s="29"/>
      <c r="E31" s="29"/>
      <c r="F31" s="27"/>
      <c r="G31" s="1"/>
    </row>
    <row r="32" spans="1:7" x14ac:dyDescent="0.25">
      <c r="A32" s="1"/>
      <c r="B32" s="1"/>
      <c r="C32" s="29"/>
      <c r="D32" s="29"/>
      <c r="E32" s="29"/>
      <c r="F32" s="27"/>
      <c r="G32" s="1"/>
    </row>
    <row r="33" spans="1:7" x14ac:dyDescent="0.25">
      <c r="A33" s="1"/>
      <c r="B33" s="3"/>
      <c r="C33" s="25"/>
      <c r="D33" s="25"/>
      <c r="E33" s="25"/>
      <c r="F33" s="25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</sheetData>
  <mergeCells count="3">
    <mergeCell ref="A1:F1"/>
    <mergeCell ref="A21:D21"/>
    <mergeCell ref="A27:B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2"/>
  <sheetViews>
    <sheetView topLeftCell="A22" workbookViewId="0">
      <selection activeCell="B2" sqref="B2:X92"/>
    </sheetView>
  </sheetViews>
  <sheetFormatPr defaultRowHeight="15" x14ac:dyDescent="0.25"/>
  <cols>
    <col min="3" max="3" width="20.42578125" customWidth="1"/>
    <col min="4" max="4" width="15.140625" customWidth="1"/>
    <col min="5" max="5" width="15" customWidth="1"/>
    <col min="6" max="6" width="14.28515625" customWidth="1"/>
    <col min="7" max="7" width="14.140625" customWidth="1"/>
    <col min="8" max="8" width="14.42578125" customWidth="1"/>
    <col min="9" max="9" width="11.5703125" customWidth="1"/>
    <col min="16" max="16" width="18.7109375" customWidth="1"/>
  </cols>
  <sheetData>
    <row r="2" spans="2:2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5.75" x14ac:dyDescent="0.25"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"/>
      <c r="R3" s="1"/>
      <c r="S3" s="1"/>
      <c r="T3" s="1"/>
      <c r="U3" s="1"/>
      <c r="V3" s="1"/>
      <c r="W3" s="1"/>
      <c r="X3" s="1"/>
    </row>
    <row r="4" spans="2:24" ht="15.75" x14ac:dyDescent="0.25">
      <c r="B4" s="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"/>
      <c r="R4" s="1"/>
      <c r="S4" s="1"/>
      <c r="T4" s="1"/>
      <c r="U4" s="1"/>
      <c r="V4" s="1"/>
      <c r="W4" s="1"/>
      <c r="X4" s="1"/>
    </row>
    <row r="5" spans="2:24" ht="15.75" x14ac:dyDescent="0.25">
      <c r="B5" s="1"/>
      <c r="C5" s="12"/>
      <c r="D5" s="12"/>
      <c r="E5" s="12"/>
      <c r="F5" s="13"/>
      <c r="G5" s="12"/>
      <c r="H5" s="13"/>
      <c r="I5" s="13"/>
      <c r="J5" s="13"/>
      <c r="K5" s="13"/>
      <c r="L5" s="13"/>
      <c r="M5" s="13"/>
      <c r="N5" s="13"/>
      <c r="O5" s="13"/>
      <c r="P5" s="14"/>
      <c r="Q5" s="1"/>
      <c r="R5" s="1"/>
      <c r="S5" s="1"/>
      <c r="T5" s="1"/>
      <c r="U5" s="1"/>
      <c r="V5" s="1"/>
      <c r="W5" s="1"/>
      <c r="X5" s="1"/>
    </row>
    <row r="6" spans="2:24" ht="15.75" x14ac:dyDescent="0.25">
      <c r="B6" s="1"/>
      <c r="C6" s="12"/>
      <c r="D6" s="12"/>
      <c r="E6" s="12"/>
      <c r="F6" s="13"/>
      <c r="G6" s="12"/>
      <c r="H6" s="13"/>
      <c r="I6" s="13"/>
      <c r="J6" s="13"/>
      <c r="K6" s="13"/>
      <c r="L6" s="13"/>
      <c r="M6" s="13"/>
      <c r="N6" s="13"/>
      <c r="O6" s="13"/>
      <c r="P6" s="14"/>
      <c r="Q6" s="1"/>
      <c r="R6" s="1"/>
      <c r="S6" s="1"/>
      <c r="T6" s="1"/>
      <c r="U6" s="1"/>
      <c r="V6" s="1"/>
      <c r="W6" s="1"/>
      <c r="X6" s="1"/>
    </row>
    <row r="7" spans="2:24" ht="15.75" x14ac:dyDescent="0.25">
      <c r="B7" s="1"/>
      <c r="C7" s="12"/>
      <c r="D7" s="15"/>
      <c r="E7" s="12"/>
      <c r="F7" s="12"/>
      <c r="G7" s="12"/>
      <c r="H7" s="15"/>
      <c r="I7" s="15"/>
      <c r="J7" s="15"/>
      <c r="K7" s="15"/>
      <c r="L7" s="15"/>
      <c r="M7" s="15"/>
      <c r="N7" s="15"/>
      <c r="O7" s="15"/>
      <c r="P7" s="17"/>
      <c r="Q7" s="1"/>
      <c r="R7" s="1"/>
      <c r="S7" s="1"/>
      <c r="T7" s="1"/>
      <c r="U7" s="1"/>
      <c r="V7" s="1"/>
      <c r="W7" s="1"/>
      <c r="X7" s="1"/>
    </row>
    <row r="8" spans="2:24" ht="15.75" x14ac:dyDescent="0.25">
      <c r="B8" s="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"/>
      <c r="R8" s="1"/>
      <c r="S8" s="1"/>
      <c r="T8" s="1"/>
      <c r="U8" s="1"/>
      <c r="V8" s="1"/>
      <c r="W8" s="1"/>
      <c r="X8" s="1"/>
    </row>
    <row r="9" spans="2:24" ht="15.75" x14ac:dyDescent="0.25">
      <c r="B9" s="1"/>
      <c r="C9" s="11"/>
      <c r="D9" s="12"/>
      <c r="E9" s="12"/>
      <c r="F9" s="12"/>
      <c r="G9" s="13"/>
      <c r="H9" s="12"/>
      <c r="I9" s="12"/>
      <c r="J9" s="12"/>
      <c r="K9" s="12"/>
      <c r="L9" s="12"/>
      <c r="M9" s="12"/>
      <c r="N9" s="12"/>
      <c r="O9" s="12"/>
      <c r="P9" s="14"/>
      <c r="Q9" s="1"/>
      <c r="R9" s="1"/>
      <c r="S9" s="1"/>
      <c r="T9" s="1"/>
      <c r="U9" s="1"/>
      <c r="V9" s="1"/>
      <c r="W9" s="1"/>
      <c r="X9" s="1"/>
    </row>
    <row r="10" spans="2:24" ht="15.75" x14ac:dyDescent="0.25">
      <c r="B10" s="1"/>
      <c r="C10" s="12"/>
      <c r="D10" s="12"/>
      <c r="E10" s="12"/>
      <c r="F10" s="13"/>
      <c r="G10" s="12"/>
      <c r="H10" s="13"/>
      <c r="I10" s="13"/>
      <c r="J10" s="13"/>
      <c r="K10" s="13"/>
      <c r="L10" s="13"/>
      <c r="M10" s="13"/>
      <c r="N10" s="13"/>
      <c r="O10" s="13"/>
      <c r="P10" s="17"/>
      <c r="Q10" s="1"/>
      <c r="R10" s="1"/>
      <c r="S10" s="1"/>
      <c r="T10" s="1"/>
      <c r="U10" s="1"/>
      <c r="V10" s="1"/>
      <c r="W10" s="1"/>
      <c r="X10" s="1"/>
    </row>
    <row r="11" spans="2:24" ht="15.75" x14ac:dyDescent="0.25">
      <c r="B11" s="1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7"/>
      <c r="Q11" s="1"/>
      <c r="R11" s="1"/>
      <c r="S11" s="1"/>
      <c r="T11" s="1"/>
      <c r="U11" s="1"/>
      <c r="V11" s="1"/>
      <c r="W11" s="1"/>
      <c r="X11" s="1"/>
    </row>
    <row r="12" spans="2:24" ht="15.75" x14ac:dyDescent="0.25">
      <c r="B12" s="1"/>
      <c r="C12" s="12"/>
      <c r="D12" s="21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4"/>
      <c r="Q12" s="1"/>
      <c r="R12" s="1"/>
      <c r="S12" s="1"/>
      <c r="T12" s="1"/>
      <c r="U12" s="1"/>
      <c r="V12" s="1"/>
      <c r="W12" s="1"/>
      <c r="X12" s="1"/>
    </row>
    <row r="13" spans="2:24" ht="15.75" x14ac:dyDescent="0.25">
      <c r="B13" s="1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"/>
      <c r="R13" s="1"/>
      <c r="S13" s="1"/>
      <c r="T13" s="1"/>
      <c r="U13" s="1"/>
      <c r="V13" s="1"/>
      <c r="W13" s="1"/>
      <c r="X13" s="1"/>
    </row>
    <row r="14" spans="2:24" ht="15.75" x14ac:dyDescent="0.25">
      <c r="B14" s="1"/>
      <c r="C14" s="12"/>
      <c r="D14" s="12"/>
      <c r="E14" s="15"/>
      <c r="F14" s="15"/>
      <c r="G14" s="12"/>
      <c r="H14" s="15"/>
      <c r="I14" s="15"/>
      <c r="J14" s="15"/>
      <c r="K14" s="15"/>
      <c r="L14" s="15"/>
      <c r="M14" s="15"/>
      <c r="N14" s="15"/>
      <c r="O14" s="15"/>
      <c r="P14" s="14"/>
      <c r="Q14" s="1"/>
      <c r="R14" s="1"/>
      <c r="S14" s="1"/>
      <c r="T14" s="1"/>
      <c r="U14" s="1"/>
      <c r="V14" s="1"/>
      <c r="W14" s="1"/>
      <c r="X14" s="1"/>
    </row>
    <row r="15" spans="2:24" ht="15.75" x14ac:dyDescent="0.25"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4"/>
      <c r="Q15" s="1"/>
      <c r="R15" s="1"/>
      <c r="S15" s="1"/>
      <c r="T15" s="1"/>
      <c r="U15" s="1"/>
      <c r="V15" s="1"/>
      <c r="W15" s="1"/>
      <c r="X15" s="1"/>
    </row>
    <row r="16" spans="2:24" ht="15.75" x14ac:dyDescent="0.25">
      <c r="B16" s="1"/>
      <c r="C16" s="12"/>
      <c r="D16" s="15"/>
      <c r="E16" s="12"/>
      <c r="F16" s="12"/>
      <c r="G16" s="15"/>
      <c r="H16" s="15"/>
      <c r="I16" s="15"/>
      <c r="J16" s="15"/>
      <c r="K16" s="15"/>
      <c r="L16" s="15"/>
      <c r="M16" s="15"/>
      <c r="N16" s="15"/>
      <c r="O16" s="15"/>
      <c r="P16" s="18"/>
      <c r="Q16" s="1"/>
      <c r="R16" s="1"/>
      <c r="S16" s="1"/>
      <c r="T16" s="1"/>
      <c r="U16" s="1"/>
      <c r="V16" s="1"/>
      <c r="W16" s="1"/>
      <c r="X16" s="1"/>
    </row>
    <row r="17" spans="2:24" ht="15.75" x14ac:dyDescent="0.25">
      <c r="B17" s="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"/>
      <c r="Q17" s="1"/>
      <c r="R17" s="1"/>
      <c r="S17" s="1"/>
      <c r="T17" s="1"/>
      <c r="U17" s="1"/>
      <c r="V17" s="1"/>
      <c r="W17" s="1"/>
      <c r="X17" s="1"/>
    </row>
    <row r="18" spans="2:24" ht="15.75" x14ac:dyDescent="0.25">
      <c r="B18" s="1"/>
      <c r="C18" s="12"/>
      <c r="D18" s="12"/>
      <c r="E18" s="12"/>
      <c r="F18" s="12"/>
      <c r="G18" s="13"/>
      <c r="H18" s="12"/>
      <c r="I18" s="12"/>
      <c r="J18" s="12"/>
      <c r="K18" s="12"/>
      <c r="L18" s="12"/>
      <c r="M18" s="12"/>
      <c r="N18" s="12"/>
      <c r="O18" s="12"/>
      <c r="P18" s="17"/>
      <c r="Q18" s="1"/>
      <c r="R18" s="1"/>
      <c r="S18" s="1"/>
      <c r="T18" s="1"/>
      <c r="U18" s="1"/>
      <c r="V18" s="1"/>
      <c r="W18" s="1"/>
      <c r="X18" s="1"/>
    </row>
    <row r="19" spans="2:24" ht="15.75" x14ac:dyDescent="0.25">
      <c r="B19" s="1"/>
      <c r="C19" s="12"/>
      <c r="D19" s="12"/>
      <c r="E19" s="12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"/>
      <c r="R19" s="1"/>
      <c r="S19" s="1"/>
      <c r="T19" s="1"/>
      <c r="U19" s="1"/>
      <c r="V19" s="1"/>
      <c r="W19" s="1"/>
      <c r="X19" s="1"/>
    </row>
    <row r="20" spans="2:24" ht="15.75" x14ac:dyDescent="0.25">
      <c r="B20" s="1"/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"/>
      <c r="R20" s="1"/>
      <c r="S20" s="1"/>
      <c r="T20" s="1"/>
      <c r="U20" s="1"/>
      <c r="V20" s="1"/>
      <c r="W20" s="1"/>
      <c r="X20" s="1"/>
    </row>
    <row r="21" spans="2:24" ht="15.75" x14ac:dyDescent="0.25">
      <c r="B21" s="1"/>
      <c r="C21" s="12"/>
      <c r="D21" s="13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/>
      <c r="Q21" s="1"/>
      <c r="R21" s="1"/>
      <c r="S21" s="1"/>
      <c r="T21" s="1"/>
      <c r="U21" s="1"/>
      <c r="V21" s="1"/>
      <c r="W21" s="1"/>
      <c r="X21" s="1"/>
    </row>
    <row r="22" spans="2:24" ht="15.75" x14ac:dyDescent="0.25">
      <c r="B22" s="1"/>
      <c r="C22" s="12"/>
      <c r="D22" s="13"/>
      <c r="E22" s="13"/>
      <c r="F22" s="15"/>
      <c r="G22" s="15"/>
      <c r="H22" s="13"/>
      <c r="I22" s="13"/>
      <c r="J22" s="13"/>
      <c r="K22" s="13"/>
      <c r="L22" s="13"/>
      <c r="M22" s="13"/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</row>
    <row r="23" spans="2:24" ht="15.75" x14ac:dyDescent="0.25">
      <c r="B23" s="1"/>
      <c r="C23" s="12"/>
      <c r="D23" s="12"/>
      <c r="E23" s="15"/>
      <c r="F23" s="12"/>
      <c r="G23" s="12"/>
      <c r="H23" s="15"/>
      <c r="I23" s="15"/>
      <c r="J23" s="15"/>
      <c r="K23" s="15"/>
      <c r="L23" s="15"/>
      <c r="M23" s="15"/>
      <c r="N23" s="15"/>
      <c r="O23" s="15"/>
      <c r="P23" s="16"/>
      <c r="Q23" s="1"/>
      <c r="R23" s="1"/>
      <c r="S23" s="1"/>
      <c r="T23" s="1"/>
      <c r="U23" s="1"/>
      <c r="V23" s="1"/>
      <c r="W23" s="1"/>
      <c r="X23" s="1"/>
    </row>
    <row r="24" spans="2:24" ht="15.75" x14ac:dyDescent="0.25">
      <c r="B24" s="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"/>
      <c r="R24" s="1"/>
      <c r="S24" s="1"/>
      <c r="T24" s="1"/>
      <c r="U24" s="1"/>
      <c r="V24" s="1"/>
      <c r="W24" s="1"/>
      <c r="X24" s="1"/>
    </row>
    <row r="25" spans="2:24" ht="15.75" x14ac:dyDescent="0.25">
      <c r="B25" s="1"/>
      <c r="C25" s="12"/>
      <c r="D25" s="15"/>
      <c r="E25" s="15"/>
      <c r="F25" s="15"/>
      <c r="G25" s="12"/>
      <c r="H25" s="15"/>
      <c r="I25" s="15"/>
      <c r="J25" s="15"/>
      <c r="K25" s="15"/>
      <c r="L25" s="15"/>
      <c r="M25" s="15"/>
      <c r="N25" s="15"/>
      <c r="O25" s="15"/>
      <c r="P25" s="16"/>
      <c r="Q25" s="1"/>
      <c r="R25" s="1"/>
      <c r="S25" s="1"/>
      <c r="T25" s="1"/>
      <c r="U25" s="1"/>
      <c r="V25" s="1"/>
      <c r="W25" s="1"/>
      <c r="X25" s="1"/>
    </row>
    <row r="26" spans="2:24" ht="15.75" x14ac:dyDescent="0.25">
      <c r="B26" s="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7"/>
      <c r="Q26" s="1"/>
      <c r="R26" s="1"/>
      <c r="S26" s="1"/>
      <c r="T26" s="1"/>
      <c r="U26" s="1"/>
      <c r="V26" s="1"/>
      <c r="W26" s="1"/>
      <c r="X26" s="1"/>
    </row>
    <row r="27" spans="2:24" ht="15.75" x14ac:dyDescent="0.25">
      <c r="B27" s="1"/>
      <c r="C27" s="11"/>
      <c r="D27" s="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7"/>
      <c r="Q27" s="1"/>
      <c r="R27" s="1"/>
      <c r="S27" s="1"/>
      <c r="T27" s="1"/>
      <c r="U27" s="1"/>
      <c r="V27" s="1"/>
      <c r="W27" s="1"/>
      <c r="X27" s="1"/>
    </row>
    <row r="28" spans="2:24" ht="15.75" x14ac:dyDescent="0.25">
      <c r="B28" s="1"/>
      <c r="C28" s="12"/>
      <c r="D28" s="15"/>
      <c r="E28" s="1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"/>
      <c r="R28" s="1"/>
      <c r="S28" s="1"/>
      <c r="T28" s="1"/>
      <c r="U28" s="1"/>
      <c r="V28" s="1"/>
      <c r="W28" s="1"/>
      <c r="X28" s="1"/>
    </row>
    <row r="29" spans="2:24" ht="15.75" x14ac:dyDescent="0.25">
      <c r="B29" s="1"/>
      <c r="C29" s="12"/>
      <c r="D29" s="13"/>
      <c r="E29" s="13"/>
      <c r="F29" s="15"/>
      <c r="G29" s="15"/>
      <c r="H29" s="13"/>
      <c r="I29" s="13"/>
      <c r="J29" s="13"/>
      <c r="K29" s="13"/>
      <c r="L29" s="13"/>
      <c r="M29" s="13"/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</row>
    <row r="30" spans="2:24" ht="15.75" x14ac:dyDescent="0.25">
      <c r="B30" s="1"/>
      <c r="C30" s="12"/>
      <c r="D30" s="15"/>
      <c r="E30" s="1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"/>
      <c r="R30" s="1"/>
      <c r="S30" s="1"/>
      <c r="T30" s="1"/>
      <c r="U30" s="1"/>
      <c r="V30" s="1"/>
      <c r="W30" s="1"/>
      <c r="X30" s="1"/>
    </row>
    <row r="31" spans="2:24" ht="15.75" x14ac:dyDescent="0.25">
      <c r="B31" s="1"/>
      <c r="C31" s="12"/>
      <c r="D31" s="15"/>
      <c r="E31" s="12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"/>
      <c r="R31" s="1"/>
      <c r="S31" s="1"/>
      <c r="T31" s="1"/>
      <c r="U31" s="1"/>
      <c r="V31" s="1"/>
      <c r="W31" s="1"/>
      <c r="X31" s="1"/>
    </row>
    <row r="32" spans="2:24" ht="15.75" x14ac:dyDescent="0.25">
      <c r="B32" s="1"/>
      <c r="C32" s="12"/>
      <c r="D32" s="13"/>
      <c r="E32" s="13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1"/>
      <c r="R32" s="1"/>
      <c r="S32" s="1"/>
      <c r="T32" s="1"/>
      <c r="U32" s="1"/>
      <c r="V32" s="1"/>
      <c r="W32" s="1"/>
      <c r="X32" s="1"/>
    </row>
    <row r="33" spans="2:24" ht="15.75" x14ac:dyDescent="0.25">
      <c r="B33" s="1"/>
      <c r="C33" s="12"/>
      <c r="D33" s="12"/>
      <c r="E33" s="15"/>
      <c r="F33" s="13"/>
      <c r="G33" s="12"/>
      <c r="H33" s="13"/>
      <c r="I33" s="13"/>
      <c r="J33" s="13"/>
      <c r="K33" s="13"/>
      <c r="L33" s="13"/>
      <c r="M33" s="13"/>
      <c r="N33" s="13"/>
      <c r="O33" s="13"/>
      <c r="P33" s="14"/>
      <c r="Q33" s="1"/>
      <c r="R33" s="1"/>
      <c r="S33" s="1"/>
      <c r="T33" s="1"/>
      <c r="U33" s="1"/>
      <c r="V33" s="1"/>
      <c r="W33" s="1"/>
      <c r="X33" s="1"/>
    </row>
    <row r="34" spans="2:24" ht="15.75" x14ac:dyDescent="0.25">
      <c r="B34" s="1"/>
      <c r="C34" s="12"/>
      <c r="D34" s="12"/>
      <c r="E34" s="15"/>
      <c r="F34" s="13"/>
      <c r="G34" s="12"/>
      <c r="H34" s="13"/>
      <c r="I34" s="13"/>
      <c r="J34" s="13"/>
      <c r="K34" s="13"/>
      <c r="L34" s="13"/>
      <c r="M34" s="13"/>
      <c r="N34" s="13"/>
      <c r="O34" s="13"/>
      <c r="P34" s="14"/>
      <c r="Q34" s="1"/>
      <c r="R34" s="1"/>
      <c r="S34" s="1"/>
      <c r="T34" s="1"/>
      <c r="U34" s="1"/>
      <c r="V34" s="1"/>
      <c r="W34" s="1"/>
      <c r="X34" s="1"/>
    </row>
    <row r="35" spans="2:24" ht="15.75" x14ac:dyDescent="0.25">
      <c r="B35" s="1"/>
      <c r="C35" s="12"/>
      <c r="D35" s="12"/>
      <c r="E35" s="15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6"/>
      <c r="Q35" s="1"/>
      <c r="R35" s="1"/>
      <c r="S35" s="1"/>
      <c r="T35" s="1"/>
      <c r="U35" s="1"/>
      <c r="V35" s="1"/>
      <c r="W35" s="1"/>
      <c r="X35" s="1"/>
    </row>
    <row r="36" spans="2:24" ht="15.75" x14ac:dyDescent="0.25">
      <c r="B36" s="1"/>
      <c r="C36" s="12"/>
      <c r="D36" s="12"/>
      <c r="E36" s="15"/>
      <c r="F36" s="12"/>
      <c r="G36" s="12"/>
      <c r="H36" s="1"/>
      <c r="I36" s="13"/>
      <c r="J36" s="13"/>
      <c r="K36" s="13"/>
      <c r="L36" s="13"/>
      <c r="M36" s="13"/>
      <c r="N36" s="13"/>
      <c r="O36" s="13"/>
      <c r="P36" s="16"/>
      <c r="Q36" s="1"/>
      <c r="R36" s="1"/>
      <c r="S36" s="1"/>
      <c r="T36" s="1"/>
      <c r="U36" s="1"/>
      <c r="V36" s="1"/>
      <c r="W36" s="1"/>
      <c r="X36" s="1"/>
    </row>
    <row r="37" spans="2:24" ht="15.75" x14ac:dyDescent="0.25">
      <c r="B37" s="1"/>
      <c r="C37" s="12"/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2"/>
      <c r="O37" s="12"/>
      <c r="P37" s="14"/>
      <c r="Q37" s="1"/>
      <c r="R37" s="1"/>
      <c r="S37" s="1"/>
      <c r="T37" s="1"/>
      <c r="U37" s="1"/>
      <c r="V37" s="1"/>
      <c r="W37" s="1"/>
      <c r="X37" s="1"/>
    </row>
    <row r="38" spans="2:24" ht="15.75" x14ac:dyDescent="0.25">
      <c r="B38" s="1"/>
      <c r="C38" s="12"/>
      <c r="D38" s="12"/>
      <c r="E38" s="12"/>
      <c r="F38" s="12"/>
      <c r="G38" s="13"/>
      <c r="H38" s="12"/>
      <c r="I38" s="12"/>
      <c r="J38" s="12"/>
      <c r="K38" s="12"/>
      <c r="L38" s="12"/>
      <c r="M38" s="12"/>
      <c r="N38" s="12"/>
      <c r="O38" s="12"/>
      <c r="P38" s="19"/>
      <c r="Q38" s="1"/>
      <c r="R38" s="1"/>
      <c r="S38" s="1"/>
      <c r="T38" s="1"/>
      <c r="U38" s="1"/>
      <c r="V38" s="1"/>
      <c r="W38" s="1"/>
      <c r="X38" s="1"/>
    </row>
    <row r="39" spans="2:24" ht="15.75" x14ac:dyDescent="0.25">
      <c r="B39" s="1"/>
      <c r="C39" s="11"/>
      <c r="D39" s="12"/>
      <c r="E39" s="12"/>
      <c r="F39" s="12"/>
      <c r="G39" s="12"/>
      <c r="H39" s="15"/>
      <c r="I39" s="15"/>
      <c r="J39" s="15"/>
      <c r="K39" s="15"/>
      <c r="L39" s="15"/>
      <c r="M39" s="15"/>
      <c r="N39" s="15"/>
      <c r="O39" s="15"/>
      <c r="P39" s="18"/>
      <c r="Q39" s="1"/>
      <c r="R39" s="1"/>
      <c r="S39" s="1"/>
      <c r="T39" s="1"/>
      <c r="U39" s="1"/>
      <c r="V39" s="1"/>
      <c r="W39" s="1"/>
      <c r="X39" s="1"/>
    </row>
    <row r="40" spans="2:24" ht="15.75" x14ac:dyDescent="0.25">
      <c r="B40" s="1"/>
      <c r="C40" s="11"/>
      <c r="D40" s="12"/>
      <c r="E40" s="12"/>
      <c r="F40" s="12"/>
      <c r="G40" s="12"/>
      <c r="H40" s="15"/>
      <c r="I40" s="15"/>
      <c r="J40" s="15"/>
      <c r="K40" s="15"/>
      <c r="L40" s="15"/>
      <c r="M40" s="15"/>
      <c r="N40" s="15"/>
      <c r="O40" s="15"/>
      <c r="P40" s="18"/>
      <c r="Q40" s="1"/>
      <c r="R40" s="1"/>
      <c r="S40" s="1"/>
      <c r="T40" s="1"/>
      <c r="U40" s="1"/>
      <c r="V40" s="1"/>
      <c r="W40" s="1"/>
      <c r="X40" s="1"/>
    </row>
    <row r="41" spans="2:24" ht="15.75" x14ac:dyDescent="0.25">
      <c r="B41" s="1"/>
      <c r="C41" s="6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0"/>
      <c r="Q41" s="1"/>
      <c r="R41" s="1"/>
      <c r="S41" s="1"/>
      <c r="T41" s="1"/>
      <c r="U41" s="1"/>
      <c r="V41" s="1"/>
      <c r="W41" s="1"/>
      <c r="X41" s="1"/>
    </row>
    <row r="42" spans="2:2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Mining Zone and State</vt:lpstr>
      <vt:lpstr>Mining State and National</vt:lpstr>
      <vt:lpstr>Sheet4</vt:lpstr>
      <vt:lpstr>Sheet6</vt:lpstr>
    </vt:vector>
  </TitlesOfParts>
  <Company>MMSD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</dc:creator>
  <cp:lastModifiedBy>Yemi Kale</cp:lastModifiedBy>
  <cp:lastPrinted>2017-02-28T23:42:57Z</cp:lastPrinted>
  <dcterms:created xsi:type="dcterms:W3CDTF">2012-02-22T17:44:06Z</dcterms:created>
  <dcterms:modified xsi:type="dcterms:W3CDTF">2017-03-08T14:47:44Z</dcterms:modified>
</cp:coreProperties>
</file>